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3\"/>
    </mc:Choice>
  </mc:AlternateContent>
  <bookViews>
    <workbookView xWindow="0" yWindow="0" windowWidth="29491" windowHeight="11762"/>
  </bookViews>
  <sheets>
    <sheet name="dec" sheetId="2" r:id="rId1"/>
  </sheets>
  <definedNames>
    <definedName name="_xlnm.Print_Titles" localSheetId="0">dec!$13:$14</definedName>
  </definedNames>
  <calcPr calcId="162913"/>
</workbook>
</file>

<file path=xl/calcChain.xml><?xml version="1.0" encoding="utf-8"?>
<calcChain xmlns="http://schemas.openxmlformats.org/spreadsheetml/2006/main">
  <c r="F181" i="2" l="1"/>
  <c r="F166" i="2" s="1"/>
  <c r="E178" i="2"/>
  <c r="F13" i="2" l="1"/>
  <c r="D76" i="2" l="1"/>
  <c r="F178" i="2"/>
  <c r="D63" i="2" l="1"/>
  <c r="D48" i="2"/>
  <c r="D47" i="2" s="1"/>
  <c r="E82" i="2" l="1"/>
  <c r="F82" i="2"/>
  <c r="F76" i="2" s="1"/>
  <c r="E193" i="2" l="1"/>
  <c r="F193" i="2"/>
  <c r="F161" i="2" l="1"/>
  <c r="E174" i="2" l="1"/>
  <c r="E173" i="2" s="1"/>
  <c r="F128" i="2"/>
  <c r="E128" i="2"/>
  <c r="D128" i="2"/>
  <c r="E205" i="2" l="1"/>
  <c r="F205" i="2"/>
  <c r="E63" i="2" l="1"/>
  <c r="F63" i="2"/>
  <c r="F48" i="2" l="1"/>
  <c r="E98" i="2" l="1"/>
  <c r="F153" i="2" l="1"/>
  <c r="F152" i="2" s="1"/>
  <c r="F151" i="2" s="1"/>
  <c r="F98" i="2"/>
  <c r="D98" i="2" l="1"/>
  <c r="D106" i="2"/>
  <c r="E106" i="2"/>
  <c r="F106" i="2"/>
  <c r="D82" i="2" l="1"/>
  <c r="E132" i="2" l="1"/>
  <c r="F132" i="2"/>
  <c r="E67" i="2" l="1"/>
  <c r="F67" i="2"/>
  <c r="E48" i="2"/>
  <c r="F197" i="2" l="1"/>
  <c r="E197" i="2"/>
  <c r="D197" i="2"/>
  <c r="F194" i="2"/>
  <c r="E194" i="2"/>
  <c r="D194" i="2"/>
  <c r="F204" i="2"/>
  <c r="E204" i="2"/>
  <c r="D205" i="2"/>
  <c r="D204" i="2" s="1"/>
  <c r="D193" i="2" l="1"/>
  <c r="F190" i="2"/>
  <c r="E190" i="2"/>
  <c r="D190" i="2"/>
  <c r="F187" i="2"/>
  <c r="E187" i="2"/>
  <c r="D187" i="2"/>
  <c r="D202" i="2"/>
  <c r="E202" i="2"/>
  <c r="F202" i="2"/>
  <c r="F113" i="2"/>
  <c r="E113" i="2"/>
  <c r="D113" i="2"/>
  <c r="F109" i="2"/>
  <c r="E109" i="2"/>
  <c r="D109" i="2"/>
  <c r="E108" i="2" l="1"/>
  <c r="F108" i="2"/>
  <c r="D108" i="2"/>
  <c r="D16" i="2" s="1"/>
  <c r="D15" i="2" s="1"/>
  <c r="E93" i="2"/>
  <c r="E91" i="2" s="1"/>
  <c r="D36" i="2"/>
  <c r="D13" i="2"/>
  <c r="F142" i="2" l="1"/>
  <c r="E153" i="2" l="1"/>
  <c r="E152" i="2" s="1"/>
  <c r="D153" i="2"/>
  <c r="D152" i="2" l="1"/>
  <c r="D151" i="2" s="1"/>
  <c r="E151" i="2"/>
  <c r="D39" i="2" l="1"/>
  <c r="D18" i="2" l="1"/>
  <c r="F184" i="2"/>
  <c r="E184" i="2"/>
  <c r="E181" i="2" s="1"/>
  <c r="D184" i="2"/>
  <c r="D181" i="2" s="1"/>
  <c r="E148" i="2"/>
  <c r="E142" i="2"/>
  <c r="F148" i="2"/>
  <c r="E145" i="2"/>
  <c r="F145" i="2"/>
  <c r="D142" i="2"/>
  <c r="D145" i="2"/>
  <c r="D148" i="2"/>
  <c r="D139" i="2" l="1"/>
  <c r="F139" i="2"/>
  <c r="E139" i="2"/>
  <c r="F163" i="2"/>
  <c r="E163" i="2"/>
  <c r="D132" i="2" l="1"/>
  <c r="F136" i="2"/>
  <c r="F93" i="2"/>
  <c r="F91" i="2" s="1"/>
  <c r="F90" i="2" s="1"/>
  <c r="F39" i="2" l="1"/>
  <c r="E39" i="2"/>
  <c r="E76" i="2" l="1"/>
  <c r="E47" i="2" s="1"/>
  <c r="F174" i="2"/>
  <c r="F173" i="2" s="1"/>
  <c r="D163" i="2" l="1"/>
  <c r="E13" i="2"/>
  <c r="D93" i="2"/>
  <c r="E170" i="2"/>
  <c r="E169" i="2" s="1"/>
  <c r="F170" i="2"/>
  <c r="F169" i="2" s="1"/>
  <c r="D170" i="2"/>
  <c r="D169" i="2" s="1"/>
  <c r="D167" i="2" l="1"/>
  <c r="F18" i="2" l="1"/>
  <c r="E18" i="2"/>
  <c r="E36" i="2" l="1"/>
  <c r="E17" i="2" s="1"/>
  <c r="F36" i="2"/>
  <c r="F17" i="2" s="1"/>
  <c r="E119" i="2"/>
  <c r="F119" i="2"/>
  <c r="E136" i="2"/>
  <c r="D136" i="2"/>
  <c r="F118" i="2" l="1"/>
  <c r="E118" i="2"/>
  <c r="D178" i="2" l="1"/>
  <c r="D174" i="2"/>
  <c r="D173" i="2" s="1"/>
  <c r="F167" i="2"/>
  <c r="E167" i="2"/>
  <c r="D172" i="2" l="1"/>
  <c r="D166" i="2" s="1"/>
  <c r="D165" i="2" s="1"/>
  <c r="F172" i="2" l="1"/>
  <c r="F165" i="2" s="1"/>
  <c r="F10" i="2" s="1"/>
  <c r="E172" i="2"/>
  <c r="E166" i="2" s="1"/>
  <c r="F47" i="2"/>
  <c r="E165" i="2" l="1"/>
  <c r="E124" i="2" l="1"/>
  <c r="E117" i="2" s="1"/>
  <c r="E123" i="2" l="1"/>
  <c r="E90" i="2" l="1"/>
  <c r="E16" i="2" s="1"/>
  <c r="D91" i="2"/>
  <c r="D90" i="2" s="1"/>
  <c r="E15" i="2" l="1"/>
  <c r="E10" i="2" s="1"/>
  <c r="F124" i="2"/>
  <c r="F117" i="2" s="1"/>
  <c r="F16" i="2" s="1"/>
  <c r="F15" i="2" s="1"/>
  <c r="D124" i="2"/>
  <c r="D123" i="2" s="1"/>
  <c r="F123" i="2" l="1"/>
  <c r="D17" i="2"/>
  <c r="D119" i="2" l="1"/>
  <c r="D117" i="2" s="1"/>
  <c r="D67" i="2"/>
  <c r="D118" i="2" l="1"/>
  <c r="D10" i="2" l="1"/>
</calcChain>
</file>

<file path=xl/sharedStrings.xml><?xml version="1.0" encoding="utf-8"?>
<sst xmlns="http://schemas.openxmlformats.org/spreadsheetml/2006/main" count="376" uniqueCount="301">
  <si>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</si>
  <si>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</si>
  <si>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</si>
  <si>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</si>
  <si>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</si>
  <si>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</si>
  <si>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</si>
  <si>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</si>
  <si>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</si>
  <si>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</si>
  <si>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</si>
  <si>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</si>
  <si>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</si>
  <si>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</si>
  <si>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</si>
  <si>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</si>
  <si>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</si>
  <si>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</si>
  <si>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</si>
  <si>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</si>
  <si>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</si>
  <si>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</si>
  <si>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</si>
  <si>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</si>
  <si>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</si>
  <si>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</si>
  <si>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</si>
  <si>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</si>
  <si>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</si>
  <si>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</si>
  <si>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</si>
  <si>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</si>
  <si>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</si>
  <si>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</si>
  <si>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</si>
  <si>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</si>
  <si>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</si>
  <si>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</si>
  <si>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</si>
  <si>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</si>
  <si>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</si>
  <si>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</si>
  <si>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</si>
  <si>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</si>
  <si>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</si>
  <si>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</si>
  <si>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</si>
  <si>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</si>
  <si>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</si>
  <si>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</si>
  <si>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</si>
  <si>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</si>
  <si>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</si>
  <si>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</si>
  <si>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</si>
  <si>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</si>
  <si>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</si>
  <si>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</si>
  <si>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</si>
  <si>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</si>
  <si>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</si>
  <si>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</si>
  <si>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</si>
  <si>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</si>
  <si>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</si>
  <si>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</si>
  <si>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</si>
  <si>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</si>
  <si>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</si>
  <si>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</si>
  <si>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</si>
  <si>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</si>
  <si>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</si>
  <si>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</si>
  <si>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</si>
  <si>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</si>
  <si>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</si>
  <si>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</si>
  <si>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</si>
  <si>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</si>
  <si>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</si>
  <si>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</si>
  <si>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</si>
  <si>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</si>
  <si>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</si>
  <si>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</si>
  <si>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</si>
  <si>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</si>
  <si>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</si>
  <si>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</si>
  <si>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</si>
  <si>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</si>
  <si>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</si>
  <si>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</si>
  <si>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</si>
  <si>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</si>
  <si>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</si>
  <si>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</si>
  <si>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</si>
  <si>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</si>
  <si>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</si>
  <si>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</si>
  <si>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</si>
  <si>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</si>
  <si>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</si>
  <si>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</si>
  <si>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</si>
  <si>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</si>
  <si>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</si>
  <si>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</si>
  <si>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</si>
  <si>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</si>
  <si>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</si>
  <si>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</si>
  <si>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</si>
  <si>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</si>
  <si>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</si>
  <si>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</si>
  <si>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</si>
  <si>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</si>
  <si>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</si>
  <si>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</si>
  <si>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</si>
  <si>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</si>
  <si>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</si>
  <si>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</si>
  <si>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</si>
  <si>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</si>
  <si>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</si>
  <si>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</si>
  <si>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</si>
  <si>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</si>
  <si>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</si>
  <si>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</si>
  <si>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</si>
  <si>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Plan Sectorial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</si>
  <si>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</si>
  <si>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</si>
  <si>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</si>
  <si>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</si>
  <si>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</si>
  <si>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</si>
  <si>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</si>
  <si>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</si>
  <si>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</si>
  <si>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</si>
  <si>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</si>
  <si>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</si>
  <si>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</si>
  <si>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</si>
  <si>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</si>
  <si>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</si>
  <si>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</si>
  <si>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</si>
  <si>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</si>
  <si>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</si>
  <si>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</si>
  <si>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</si>
  <si>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</si>
  <si>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</si>
  <si>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</si>
  <si>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</si>
  <si>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</si>
  <si>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</si>
  <si>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</si>
  <si>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</si>
  <si>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</si>
  <si>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</si>
  <si>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</si>
  <si>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</si>
  <si>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</si>
  <si>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</si>
  <si>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</si>
  <si>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</si>
  <si>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</si>
  <si>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</si>
  <si>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</si>
  <si>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</si>
  <si>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</si>
  <si>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</si>
  <si>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</si>
  <si>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</si>
  <si>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</si>
  <si>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</si>
  <si>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</si>
  <si>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</si>
  <si>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</si>
  <si>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</si>
  <si>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</si>
  <si>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</si>
  <si>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</si>
  <si>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</si>
  <si>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</si>
  <si>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</si>
  <si>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</si>
  <si>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</si>
  <si>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</si>
  <si>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</si>
  <si>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</si>
  <si>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ACTIUNI SUPORT</t>
  </si>
  <si>
    <t>Capitolul  85.01   "COMUNICATII"</t>
  </si>
  <si>
    <t>Denumire indicator</t>
  </si>
  <si>
    <t>85.01</t>
  </si>
  <si>
    <t xml:space="preserve">CHELTUIELI TOTALE         </t>
  </si>
  <si>
    <t>51.01.01</t>
  </si>
  <si>
    <t>Transferuri catre institutii publice</t>
  </si>
  <si>
    <t>55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</si>
  <si>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</si>
  <si>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</si>
  <si>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</si>
  <si>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</si>
  <si>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</si>
  <si>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58.02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</si>
  <si>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</si>
  <si>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</si>
  <si>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</si>
  <si>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</si>
  <si>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</si>
  <si>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</si>
  <si>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</si>
  <si>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</si>
  <si>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</si>
  <si>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</si>
  <si>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</si>
  <si>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</si>
  <si>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</si>
  <si>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</si>
  <si>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B. Transferuri curente în străinătate (către organizații internaționale)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</si>
  <si>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</si>
  <si>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</si>
  <si>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</si>
  <si>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</si>
  <si>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</si>
  <si>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</si>
  <si>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</si>
  <si>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</si>
  <si>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</si>
  <si>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</si>
  <si>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</si>
  <si>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</si>
  <si>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</si>
  <si>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</si>
  <si>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</si>
  <si>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</si>
  <si>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</si>
  <si>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</si>
  <si>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</si>
  <si>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</si>
  <si>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</si>
  <si>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</si>
  <si>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</si>
  <si>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</si>
  <si>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</si>
  <si>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</si>
  <si>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</si>
  <si>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</si>
  <si>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</si>
  <si>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</si>
  <si>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</si>
  <si>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>BUGET
2023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</si>
  <si>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</si>
  <si>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</si>
  <si>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</si>
  <si>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</si>
  <si>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 xml:space="preserve"> -Competiții noi</t>
  </si>
  <si>
    <t xml:space="preserve">Granturi </t>
  </si>
  <si>
    <t>56</t>
  </si>
  <si>
    <t>56.48.01</t>
  </si>
  <si>
    <t>56.48.02</t>
  </si>
  <si>
    <t>56.48.03</t>
  </si>
  <si>
    <t>56.56.01</t>
  </si>
  <si>
    <t>56.56.02</t>
  </si>
  <si>
    <t>56.56.03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</si>
  <si>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</si>
  <si>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</si>
  <si>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</si>
  <si>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</si>
  <si>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</si>
  <si>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</si>
  <si>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</si>
  <si>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</si>
  <si>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</si>
  <si>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</si>
  <si>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</si>
  <si>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</si>
  <si>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</si>
  <si>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</si>
  <si>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</si>
  <si>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</si>
  <si>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</si>
  <si>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</si>
  <si>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</si>
  <si>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</si>
  <si>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</si>
  <si>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</si>
  <si>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</si>
  <si>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</si>
  <si>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</si>
  <si>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DESCHIDERI
01.01. - 31.12.2023</t>
  </si>
  <si>
    <t>PLĂȚI
 01.01. - 31.12.2023</t>
  </si>
  <si>
    <t>BUGETUL PE ANUL 2023
ŞI PLĂŢILE PENTRU PERIOADA 01 DECEMBRIE - 31 DECEMBRIE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</si>
</sst>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_ ;[Red]\-#,##0.00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48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5" fillId="0" borderId="4" xfId="3" applyNumberFormat="1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8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23" fillId="0" borderId="0" xfId="0" applyNumberFormat="1" applyFont="1"/>
    <xf numFmtId="0" fontId="23" fillId="0" borderId="0" xfId="0" applyFont="1"/>
    <xf numFmtId="49" fontId="8" fillId="6" borderId="25" xfId="3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/>
    <xf numFmtId="49" fontId="8" fillId="0" borderId="0" xfId="1" applyNumberFormat="1" applyFont="1" applyBorder="1" applyAlignment="1">
      <alignment horizontal="left" vertical="center"/>
    </xf>
    <xf numFmtId="49" fontId="10" fillId="6" borderId="7" xfId="3" applyNumberFormat="1" applyFont="1" applyFill="1" applyBorder="1" applyAlignment="1">
      <alignment horizontal="center"/>
    </xf>
    <xf numFmtId="0" fontId="9" fillId="0" borderId="23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22" xfId="1" applyNumberFormat="1" applyFont="1" applyFill="1" applyBorder="1" applyAlignment="1" applyProtection="1">
      <alignment horizontal="center" vertical="center" wrapText="1"/>
    </xf>
    <xf numFmtId="49" fontId="8" fillId="8" borderId="23" xfId="1" applyNumberFormat="1" applyFont="1" applyFill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vertical="center" wrapText="1"/>
    </xf>
    <xf numFmtId="0" fontId="25" fillId="0" borderId="0" xfId="0" applyFont="1"/>
    <xf numFmtId="49" fontId="8" fillId="0" borderId="22" xfId="1" applyNumberFormat="1" applyFont="1" applyFill="1" applyBorder="1" applyAlignment="1">
      <alignment horizontal="center" vertical="center"/>
    </xf>
    <xf numFmtId="3" fontId="10" fillId="6" borderId="27" xfId="1" applyNumberFormat="1" applyFont="1" applyFill="1" applyBorder="1" applyAlignment="1">
      <alignment horizontal="right" vertical="center" wrapText="1"/>
    </xf>
    <xf numFmtId="0" fontId="10" fillId="6" borderId="22" xfId="1" applyNumberFormat="1" applyFont="1" applyFill="1" applyBorder="1" applyAlignment="1">
      <alignment horizontal="center" vertical="center" wrapText="1"/>
    </xf>
    <xf numFmtId="3" fontId="8" fillId="8" borderId="24" xfId="1" applyNumberFormat="1" applyFont="1" applyFill="1" applyBorder="1" applyAlignment="1">
      <alignment horizontal="right" vertical="center" wrapText="1"/>
    </xf>
    <xf numFmtId="3" fontId="8" fillId="6" borderId="26" xfId="3" applyNumberFormat="1" applyFont="1" applyFill="1" applyBorder="1" applyAlignment="1">
      <alignment horizontal="right" vertical="center"/>
    </xf>
    <xf numFmtId="3" fontId="8" fillId="0" borderId="24" xfId="1" applyNumberFormat="1" applyFont="1" applyFill="1" applyBorder="1" applyAlignment="1">
      <alignment horizontal="right" vertical="center" wrapText="1"/>
    </xf>
    <xf numFmtId="3" fontId="8" fillId="0" borderId="29" xfId="1" applyNumberFormat="1" applyFont="1" applyFill="1" applyBorder="1" applyAlignment="1">
      <alignment horizontal="right" vertical="center" wrapText="1"/>
    </xf>
    <xf numFmtId="3" fontId="8" fillId="0" borderId="27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6" borderId="5" xfId="1" applyNumberFormat="1" applyFont="1" applyFill="1" applyBorder="1" applyAlignment="1">
      <alignment horizontal="right" vertical="center" wrapText="1"/>
    </xf>
    <xf numFmtId="49" fontId="8" fillId="0" borderId="23" xfId="3" applyNumberFormat="1" applyFont="1" applyFill="1" applyBorder="1" applyAlignment="1">
      <alignment horizontal="center" vertical="center"/>
    </xf>
    <xf numFmtId="3" fontId="10" fillId="0" borderId="24" xfId="3" applyNumberFormat="1" applyFont="1" applyFill="1" applyBorder="1" applyAlignment="1">
      <alignment horizontal="right" vertical="center"/>
    </xf>
    <xf numFmtId="0" fontId="4" fillId="2" borderId="31" xfId="2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Fill="1" applyBorder="1" applyAlignment="1">
      <alignment horizontal="right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4" fillId="7" borderId="35" xfId="2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vertical="center"/>
    </xf>
    <xf numFmtId="3" fontId="15" fillId="0" borderId="38" xfId="0" applyNumberFormat="1" applyFont="1" applyBorder="1" applyAlignment="1">
      <alignment horizontal="right" vertical="center"/>
    </xf>
    <xf numFmtId="49" fontId="8" fillId="8" borderId="23" xfId="1" applyNumberFormat="1" applyFont="1" applyFill="1" applyBorder="1" applyAlignment="1">
      <alignment horizontal="left" vertical="center" wrapText="1"/>
    </xf>
    <xf numFmtId="49" fontId="8" fillId="6" borderId="25" xfId="3" applyNumberFormat="1" applyFont="1" applyFill="1" applyBorder="1" applyAlignment="1">
      <alignment horizontal="left" vertical="center" wrapText="1"/>
    </xf>
    <xf numFmtId="49" fontId="9" fillId="0" borderId="28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39" xfId="3" applyNumberFormat="1" applyFont="1" applyFill="1" applyBorder="1" applyAlignment="1">
      <alignment horizontal="right" vertical="center"/>
    </xf>
    <xf numFmtId="3" fontId="8" fillId="0" borderId="30" xfId="1" applyNumberFormat="1" applyFont="1" applyFill="1" applyBorder="1" applyAlignment="1">
      <alignment horizontal="right" vertical="center" wrapText="1"/>
    </xf>
    <xf numFmtId="49" fontId="9" fillId="0" borderId="41" xfId="1" applyNumberFormat="1" applyFont="1" applyFill="1" applyBorder="1" applyAlignment="1">
      <alignment horizontal="left" vertical="center" wrapText="1"/>
    </xf>
    <xf numFmtId="3" fontId="10" fillId="6" borderId="42" xfId="1" applyNumberFormat="1" applyFont="1" applyFill="1" applyBorder="1" applyAlignment="1">
      <alignment horizontal="right" vertical="center" wrapText="1"/>
    </xf>
    <xf numFmtId="49" fontId="9" fillId="0" borderId="45" xfId="1" applyNumberFormat="1" applyFont="1" applyFill="1" applyBorder="1" applyAlignment="1">
      <alignment horizontal="left" vertical="center" wrapText="1"/>
    </xf>
    <xf numFmtId="3" fontId="8" fillId="0" borderId="39" xfId="1" applyNumberFormat="1" applyFont="1" applyFill="1" applyBorder="1" applyAlignment="1">
      <alignment horizontal="right" vertical="center" wrapText="1"/>
    </xf>
    <xf numFmtId="49" fontId="10" fillId="0" borderId="44" xfId="3" applyNumberFormat="1" applyFont="1" applyFill="1" applyBorder="1" applyAlignment="1">
      <alignment horizontal="left" vertical="center" wrapText="1"/>
    </xf>
    <xf numFmtId="3" fontId="10" fillId="0" borderId="39" xfId="1" applyNumberFormat="1" applyFont="1" applyFill="1" applyBorder="1" applyAlignment="1">
      <alignment horizontal="right" vertical="center" wrapText="1"/>
    </xf>
    <xf numFmtId="49" fontId="10" fillId="0" borderId="44" xfId="1" applyNumberFormat="1" applyFont="1" applyFill="1" applyBorder="1" applyAlignment="1">
      <alignment horizontal="left" vertical="center" wrapText="1"/>
    </xf>
    <xf numFmtId="49" fontId="8" fillId="0" borderId="44" xfId="1" applyNumberFormat="1" applyFont="1" applyFill="1" applyBorder="1" applyAlignment="1">
      <alignment horizontal="left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10" fillId="6" borderId="46" xfId="3" applyNumberFormat="1" applyFont="1" applyFill="1" applyBorder="1" applyAlignment="1">
      <alignment horizontal="left" vertical="center" wrapText="1"/>
    </xf>
    <xf numFmtId="3" fontId="10" fillId="6" borderId="47" xfId="1" applyNumberFormat="1" applyFont="1" applyFill="1" applyBorder="1" applyAlignment="1">
      <alignment horizontal="right" vertical="center" wrapText="1"/>
    </xf>
    <xf numFmtId="49" fontId="5" fillId="3" borderId="43" xfId="1" applyNumberFormat="1" applyFont="1" applyFill="1" applyBorder="1" applyAlignment="1">
      <alignment horizontal="left" vertical="center" wrapText="1"/>
    </xf>
    <xf numFmtId="49" fontId="5" fillId="0" borderId="48" xfId="3" applyNumberFormat="1" applyFont="1" applyFill="1" applyBorder="1" applyAlignment="1">
      <alignment horizontal="left" vertical="center" wrapText="1"/>
    </xf>
    <xf numFmtId="3" fontId="5" fillId="0" borderId="39" xfId="3" applyNumberFormat="1" applyFont="1" applyFill="1" applyBorder="1" applyAlignment="1">
      <alignment horizontal="right" vertical="center"/>
    </xf>
    <xf numFmtId="49" fontId="6" fillId="4" borderId="48" xfId="3" applyNumberFormat="1" applyFont="1" applyFill="1" applyBorder="1" applyAlignment="1">
      <alignment horizontal="left" vertical="center" wrapText="1"/>
    </xf>
    <xf numFmtId="3" fontId="5" fillId="4" borderId="39" xfId="3" applyNumberFormat="1" applyFont="1" applyFill="1" applyBorder="1" applyAlignment="1">
      <alignment horizontal="right" vertical="center"/>
    </xf>
    <xf numFmtId="49" fontId="5" fillId="5" borderId="48" xfId="3" applyNumberFormat="1" applyFont="1" applyFill="1" applyBorder="1" applyAlignment="1">
      <alignment horizontal="left" vertical="center" wrapText="1"/>
    </xf>
    <xf numFmtId="3" fontId="5" fillId="5" borderId="39" xfId="3" applyNumberFormat="1" applyFont="1" applyFill="1" applyBorder="1" applyAlignment="1">
      <alignment horizontal="right" vertical="center"/>
    </xf>
    <xf numFmtId="49" fontId="7" fillId="0" borderId="48" xfId="3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vertical="center"/>
    </xf>
    <xf numFmtId="3" fontId="14" fillId="0" borderId="39" xfId="3" applyNumberFormat="1" applyFont="1" applyFill="1" applyBorder="1" applyAlignment="1">
      <alignment horizontal="right" vertical="center"/>
    </xf>
    <xf numFmtId="3" fontId="7" fillId="0" borderId="39" xfId="3" applyNumberFormat="1" applyFont="1" applyFill="1" applyBorder="1" applyAlignment="1">
      <alignment horizontal="right" vertical="center"/>
    </xf>
    <xf numFmtId="49" fontId="7" fillId="0" borderId="49" xfId="3" applyNumberFormat="1" applyFont="1" applyFill="1" applyBorder="1" applyAlignment="1">
      <alignment horizontal="left" vertical="center" wrapText="1"/>
    </xf>
    <xf numFmtId="3" fontId="13" fillId="0" borderId="39" xfId="3" applyNumberFormat="1" applyFont="1" applyFill="1" applyBorder="1" applyAlignment="1">
      <alignment horizontal="right" vertical="center"/>
    </xf>
    <xf numFmtId="3" fontId="8" fillId="0" borderId="39" xfId="3" applyNumberFormat="1" applyFont="1" applyFill="1" applyBorder="1" applyAlignment="1">
      <alignment horizontal="right" vertical="center"/>
    </xf>
    <xf numFmtId="49" fontId="8" fillId="0" borderId="48" xfId="3" applyNumberFormat="1" applyFont="1" applyFill="1" applyBorder="1" applyAlignment="1">
      <alignment horizontal="left" vertical="center" wrapText="1"/>
    </xf>
    <xf numFmtId="3" fontId="15" fillId="0" borderId="39" xfId="0" applyNumberFormat="1" applyFont="1" applyBorder="1" applyAlignment="1">
      <alignment vertical="center"/>
    </xf>
    <xf numFmtId="49" fontId="9" fillId="4" borderId="48" xfId="3" applyNumberFormat="1" applyFont="1" applyFill="1" applyBorder="1" applyAlignment="1">
      <alignment horizontal="left" vertical="center" wrapText="1"/>
    </xf>
    <xf numFmtId="3" fontId="13" fillId="4" borderId="39" xfId="0" applyNumberFormat="1" applyFont="1" applyFill="1" applyBorder="1" applyAlignment="1">
      <alignment vertical="center"/>
    </xf>
    <xf numFmtId="49" fontId="6" fillId="4" borderId="48" xfId="1" applyNumberFormat="1" applyFont="1" applyFill="1" applyBorder="1" applyAlignment="1">
      <alignment horizontal="left" vertical="center" wrapText="1"/>
    </xf>
    <xf numFmtId="3" fontId="5" fillId="4" borderId="39" xfId="1" applyNumberFormat="1" applyFont="1" applyFill="1" applyBorder="1" applyAlignment="1">
      <alignment horizontal="right" vertical="center" wrapText="1"/>
    </xf>
    <xf numFmtId="49" fontId="5" fillId="5" borderId="48" xfId="1" applyNumberFormat="1" applyFont="1" applyFill="1" applyBorder="1" applyAlignment="1">
      <alignment horizontal="left" vertical="center" wrapText="1"/>
    </xf>
    <xf numFmtId="3" fontId="5" fillId="5" borderId="39" xfId="1" applyNumberFormat="1" applyFont="1" applyFill="1" applyBorder="1" applyAlignment="1">
      <alignment horizontal="right" vertical="center" wrapText="1"/>
    </xf>
    <xf numFmtId="3" fontId="14" fillId="0" borderId="39" xfId="0" applyNumberFormat="1" applyFont="1" applyFill="1" applyBorder="1" applyAlignment="1">
      <alignment vertical="center"/>
    </xf>
    <xf numFmtId="3" fontId="10" fillId="0" borderId="50" xfId="3" applyNumberFormat="1" applyFont="1" applyFill="1" applyBorder="1" applyAlignment="1">
      <alignment horizontal="right" vertical="center"/>
    </xf>
    <xf numFmtId="3" fontId="21" fillId="0" borderId="39" xfId="0" applyNumberFormat="1" applyFont="1" applyBorder="1" applyAlignment="1">
      <alignment vertical="center"/>
    </xf>
    <xf numFmtId="3" fontId="13" fillId="5" borderId="39" xfId="1" applyNumberFormat="1" applyFont="1" applyFill="1" applyBorder="1" applyAlignment="1">
      <alignment horizontal="right" vertical="center" wrapText="1"/>
    </xf>
    <xf numFmtId="49" fontId="8" fillId="6" borderId="48" xfId="1" applyNumberFormat="1" applyFont="1" applyFill="1" applyBorder="1" applyAlignment="1">
      <alignment horizontal="left" vertical="center" wrapText="1"/>
    </xf>
    <xf numFmtId="49" fontId="5" fillId="2" borderId="48" xfId="1" applyNumberFormat="1" applyFont="1" applyFill="1" applyBorder="1" applyAlignment="1">
      <alignment horizontal="left" vertical="center" wrapText="1"/>
    </xf>
    <xf numFmtId="3" fontId="5" fillId="2" borderId="39" xfId="1" applyNumberFormat="1" applyFont="1" applyFill="1" applyBorder="1" applyAlignment="1">
      <alignment horizontal="right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3" fontId="5" fillId="0" borderId="39" xfId="1" applyNumberFormat="1" applyFont="1" applyFill="1" applyBorder="1" applyAlignment="1">
      <alignment horizontal="right" vertical="center" wrapText="1"/>
    </xf>
    <xf numFmtId="49" fontId="10" fillId="0" borderId="48" xfId="1" applyNumberFormat="1" applyFont="1" applyFill="1" applyBorder="1" applyAlignment="1">
      <alignment horizontal="left" vertical="center" wrapText="1"/>
    </xf>
    <xf numFmtId="3" fontId="14" fillId="0" borderId="39" xfId="1" applyNumberFormat="1" applyFont="1" applyBorder="1" applyAlignment="1">
      <alignment horizontal="right" vertical="center"/>
    </xf>
    <xf numFmtId="49" fontId="9" fillId="4" borderId="48" xfId="1" applyNumberFormat="1" applyFont="1" applyFill="1" applyBorder="1" applyAlignment="1">
      <alignment horizontal="left" vertical="center" wrapText="1"/>
    </xf>
    <xf numFmtId="3" fontId="8" fillId="4" borderId="39" xfId="1" applyNumberFormat="1" applyFont="1" applyFill="1" applyBorder="1" applyAlignment="1">
      <alignment horizontal="right" vertical="center" wrapText="1"/>
    </xf>
    <xf numFmtId="49" fontId="9" fillId="0" borderId="48" xfId="1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horizontal="right" vertical="center"/>
    </xf>
    <xf numFmtId="3" fontId="10" fillId="0" borderId="30" xfId="3" applyNumberFormat="1" applyFont="1" applyFill="1" applyBorder="1" applyAlignment="1">
      <alignment horizontal="right" vertical="center"/>
    </xf>
    <xf numFmtId="49" fontId="9" fillId="9" borderId="48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51" xfId="1" applyNumberFormat="1" applyFont="1" applyFill="1" applyBorder="1" applyAlignment="1">
      <alignment horizontal="lef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49" fontId="9" fillId="4" borderId="40" xfId="1" applyNumberFormat="1" applyFont="1" applyFill="1" applyBorder="1" applyAlignment="1">
      <alignment horizontal="left" vertical="center" wrapText="1"/>
    </xf>
    <xf numFmtId="49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horizontal="right" vertical="center" wrapText="1"/>
    </xf>
    <xf numFmtId="3" fontId="8" fillId="4" borderId="30" xfId="1" applyNumberFormat="1" applyFont="1" applyFill="1" applyBorder="1" applyAlignment="1">
      <alignment horizontal="right" vertical="center" wrapText="1"/>
    </xf>
    <xf numFmtId="0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vertical="center" wrapText="1"/>
    </xf>
    <xf numFmtId="0" fontId="8" fillId="0" borderId="28" xfId="1" applyNumberFormat="1" applyFont="1" applyFill="1" applyBorder="1" applyAlignment="1">
      <alignment horizontal="center" vertical="center"/>
    </xf>
    <xf numFmtId="4" fontId="8" fillId="7" borderId="53" xfId="2" applyNumberFormat="1" applyFont="1" applyFill="1" applyBorder="1" applyAlignment="1">
      <alignment horizontal="center" vertical="center"/>
    </xf>
    <xf numFmtId="3" fontId="15" fillId="7" borderId="54" xfId="0" applyNumberFormat="1" applyFont="1" applyFill="1" applyBorder="1" applyAlignment="1">
      <alignment vertical="center"/>
    </xf>
    <xf numFmtId="3" fontId="15" fillId="7" borderId="55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9" borderId="39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44" xfId="3" applyNumberFormat="1" applyFont="1" applyFill="1" applyBorder="1" applyAlignment="1">
      <alignment horizontal="left" vertical="center" wrapText="1"/>
    </xf>
    <xf numFmtId="49" fontId="7" fillId="0" borderId="46" xfId="3" applyNumberFormat="1" applyFont="1" applyFill="1" applyBorder="1" applyAlignment="1">
      <alignment horizontal="left" vertical="center" wrapText="1"/>
    </xf>
    <xf numFmtId="0" fontId="10" fillId="0" borderId="48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8" fillId="2" borderId="48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50" xfId="0" applyNumberFormat="1" applyFont="1" applyBorder="1" applyAlignment="1">
      <alignment vertical="center"/>
    </xf>
    <xf numFmtId="49" fontId="9" fillId="7" borderId="48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39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39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57" xfId="3" applyNumberFormat="1" applyFont="1" applyFill="1" applyBorder="1" applyAlignment="1">
      <alignment horizontal="right" vertical="center"/>
    </xf>
    <xf numFmtId="3" fontId="8" fillId="0" borderId="58" xfId="3" applyNumberFormat="1" applyFont="1" applyFill="1" applyBorder="1" applyAlignment="1">
      <alignment horizontal="right" vertical="center"/>
    </xf>
    <xf numFmtId="3" fontId="15" fillId="0" borderId="47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Border="1" applyAlignment="1">
      <alignment vertical="center"/>
    </xf>
    <xf numFmtId="3" fontId="8" fillId="2" borderId="39" xfId="2" applyNumberFormat="1" applyFont="1" applyFill="1" applyBorder="1" applyAlignment="1">
      <alignment horizontal="right" vertical="center" wrapText="1"/>
    </xf>
    <xf numFmtId="3" fontId="8" fillId="4" borderId="39" xfId="3" applyNumberFormat="1" applyFont="1" applyFill="1" applyBorder="1" applyAlignment="1">
      <alignment horizontal="right" vertical="center"/>
    </xf>
    <xf numFmtId="49" fontId="21" fillId="0" borderId="48" xfId="3" applyNumberFormat="1" applyFont="1" applyFill="1" applyBorder="1" applyAlignment="1">
      <alignment horizontal="left" vertical="center" wrapText="1"/>
    </xf>
    <xf numFmtId="49" fontId="10" fillId="0" borderId="49" xfId="3" applyNumberFormat="1" applyFont="1" applyFill="1" applyBorder="1" applyAlignment="1">
      <alignment horizontal="left" vertical="center" wrapText="1"/>
    </xf>
    <xf numFmtId="3" fontId="21" fillId="0" borderId="3" xfId="3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1" fillId="0" borderId="0" xfId="1" applyNumberFormat="1" applyFont="1" applyFill="1" applyBorder="1" applyAlignment="1">
      <alignment horizontal="right" vertical="center"/>
    </xf>
    <xf numFmtId="0" fontId="23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/>
    </xf>
    <xf numFmtId="49" fontId="5" fillId="10" borderId="48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39" xfId="1" applyNumberFormat="1" applyFont="1" applyFill="1" applyBorder="1" applyAlignment="1">
      <alignment horizontal="right" vertical="center" wrapText="1"/>
    </xf>
    <xf numFmtId="49" fontId="8" fillId="10" borderId="48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51" xfId="1" applyNumberFormat="1" applyFont="1" applyFill="1" applyBorder="1" applyAlignment="1" applyProtection="1">
      <alignment horizontal="center" vertical="center" wrapText="1"/>
    </xf>
    <xf numFmtId="49" fontId="8" fillId="8" borderId="60" xfId="1" applyNumberFormat="1" applyFont="1" applyFill="1" applyBorder="1" applyAlignment="1">
      <alignment horizontal="left" vertical="center" wrapText="1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60" xfId="3" applyNumberFormat="1" applyFont="1" applyFill="1" applyBorder="1" applyAlignment="1">
      <alignment horizontal="left" vertical="center" wrapText="1"/>
    </xf>
    <xf numFmtId="49" fontId="9" fillId="0" borderId="49" xfId="1" applyNumberFormat="1" applyFont="1" applyFill="1" applyBorder="1" applyAlignment="1">
      <alignment horizontal="left" vertical="center" wrapText="1"/>
    </xf>
    <xf numFmtId="49" fontId="10" fillId="0" borderId="59" xfId="1" applyNumberFormat="1" applyFont="1" applyFill="1" applyBorder="1" applyAlignment="1">
      <alignment horizontal="left" vertical="center" wrapText="1"/>
    </xf>
    <xf numFmtId="3" fontId="8" fillId="10" borderId="39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61" xfId="3" applyNumberFormat="1" applyFont="1" applyFill="1" applyBorder="1" applyAlignment="1">
      <alignment horizontal="left" vertical="center" wrapText="1"/>
    </xf>
    <xf numFmtId="49" fontId="8" fillId="0" borderId="53" xfId="3" applyNumberFormat="1" applyFont="1" applyFill="1" applyBorder="1" applyAlignment="1">
      <alignment horizontal="center" vertical="center"/>
    </xf>
    <xf numFmtId="3" fontId="8" fillId="0" borderId="62" xfId="3" applyNumberFormat="1" applyFont="1" applyFill="1" applyBorder="1" applyAlignment="1">
      <alignment horizontal="right" vertical="center"/>
    </xf>
    <xf numFmtId="3" fontId="8" fillId="0" borderId="63" xfId="3" applyNumberFormat="1" applyFont="1" applyFill="1" applyBorder="1" applyAlignment="1">
      <alignment horizontal="right" vertical="center"/>
    </xf>
    <xf numFmtId="49" fontId="8" fillId="5" borderId="53" xfId="3" applyNumberFormat="1" applyFont="1" applyFill="1" applyBorder="1" applyAlignment="1">
      <alignment horizontal="center" vertical="center"/>
    </xf>
    <xf numFmtId="3" fontId="8" fillId="5" borderId="62" xfId="3" applyNumberFormat="1" applyFont="1" applyFill="1" applyBorder="1" applyAlignment="1">
      <alignment horizontal="right" vertical="center"/>
    </xf>
    <xf numFmtId="3" fontId="8" fillId="5" borderId="63" xfId="3" applyNumberFormat="1" applyFont="1" applyFill="1" applyBorder="1" applyAlignment="1">
      <alignment horizontal="right" vertical="center"/>
    </xf>
    <xf numFmtId="3" fontId="15" fillId="5" borderId="56" xfId="0" applyNumberFormat="1" applyFont="1" applyFill="1" applyBorder="1" applyAlignment="1">
      <alignment horizontal="right" vertical="center"/>
    </xf>
    <xf numFmtId="49" fontId="8" fillId="5" borderId="61" xfId="3" applyNumberFormat="1" applyFont="1" applyFill="1" applyBorder="1" applyAlignment="1">
      <alignment horizontal="left" vertical="center" wrapText="1"/>
    </xf>
    <xf numFmtId="0" fontId="4" fillId="7" borderId="52" xfId="2" applyFont="1" applyFill="1" applyBorder="1" applyAlignment="1">
      <alignment vertical="center" wrapText="1"/>
    </xf>
    <xf numFmtId="3" fontId="21" fillId="0" borderId="3" xfId="1" applyNumberFormat="1" applyFont="1" applyFill="1" applyBorder="1" applyAlignment="1">
      <alignment horizontal="right" vertical="center" wrapText="1"/>
    </xf>
    <xf numFmtId="3" fontId="5" fillId="3" borderId="64" xfId="1" applyNumberFormat="1" applyFont="1" applyFill="1" applyBorder="1" applyAlignment="1">
      <alignment horizontal="right" vertical="center" wrapText="1"/>
    </xf>
    <xf numFmtId="3" fontId="8" fillId="6" borderId="65" xfId="3" applyNumberFormat="1" applyFont="1" applyFill="1" applyBorder="1" applyAlignment="1">
      <alignment horizontal="right" vertical="center"/>
    </xf>
    <xf numFmtId="164" fontId="15" fillId="0" borderId="56" xfId="0" applyNumberFormat="1" applyFont="1" applyBorder="1" applyAlignment="1">
      <alignment horizontal="right" vertical="center"/>
    </xf>
    <xf numFmtId="3" fontId="21" fillId="0" borderId="39" xfId="3" applyNumberFormat="1" applyFont="1" applyFill="1" applyBorder="1" applyAlignment="1">
      <alignment horizontal="right" vertical="center"/>
    </xf>
    <xf numFmtId="4" fontId="24" fillId="0" borderId="66" xfId="0" applyNumberFormat="1" applyFont="1" applyFill="1" applyBorder="1" applyAlignment="1">
      <alignment horizontal="center"/>
    </xf>
    <xf numFmtId="3" fontId="8" fillId="4" borderId="30" xfId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3" fontId="28" fillId="0" borderId="56" xfId="0" applyNumberFormat="1" applyFont="1" applyBorder="1" applyAlignment="1">
      <alignment horizontal="right" vertical="center"/>
    </xf>
    <xf numFmtId="3" fontId="28" fillId="7" borderId="56" xfId="0" applyNumberFormat="1" applyFont="1" applyFill="1" applyBorder="1" applyAlignment="1">
      <alignment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4877</xdr:colOff>
      <xdr:row>0</xdr:row>
      <xdr:rowOff>49576</xdr:rowOff>
    </xdr:from>
    <xdr:to>
      <xdr:col>3</xdr:col>
      <xdr:colOff>195072</xdr:colOff>
      <xdr:row>4</xdr:row>
      <xdr:rowOff>63397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1" y="49576"/>
          <a:ext cx="5475427" cy="88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6"/>
  <sheetViews>
    <sheetView tabSelected="1" topLeftCell="B1" zoomScale="120" zoomScaleNormal="120" workbookViewId="0">
      <selection activeCell="D114" sqref="D114:D116"/>
    </sheetView>
  </sheetViews>
  <sheetFormatPr defaultRowHeight="14.4" x14ac:dyDescent="0.3"/>
  <cols>
    <col min="1" max="1" width="1.59765625" hidden="1" customWidth="1"/>
    <col min="2" max="2" width="60.09765625" customWidth="1"/>
    <col min="3" max="3" width="12.19921875" customWidth="1"/>
    <col min="4" max="4" width="11.09765625" customWidth="1"/>
    <col min="5" max="5" width="14.5" customWidth="1"/>
    <col min="6" max="6" width="15.5" customWidth="1"/>
  </cols>
  <sheetData>
    <row r="3" spans="2:6" ht="17.850000000000001" x14ac:dyDescent="0.35">
      <c r="B3" s="42"/>
    </row>
    <row r="4" spans="2:6" ht="21.9" customHeight="1" x14ac:dyDescent="0.3"/>
    <row r="5" spans="2:6" ht="23.2" customHeight="1" x14ac:dyDescent="0.3">
      <c r="B5" s="243"/>
      <c r="C5" s="243"/>
      <c r="D5" s="243"/>
      <c r="E5" s="243"/>
      <c r="F5" s="243"/>
    </row>
    <row r="6" spans="2:6" ht="36.75" customHeight="1" x14ac:dyDescent="0.3">
      <c r="B6" s="244" t="s">
        <v>300</v>
      </c>
      <c r="C6" s="245"/>
      <c r="D6" s="245"/>
      <c r="E6" s="245"/>
      <c r="F6" s="245"/>
    </row>
    <row r="7" spans="2:6" ht="21.75" customHeight="1" thickBot="1" x14ac:dyDescent="0.35">
      <c r="B7" s="2"/>
      <c r="C7" s="3"/>
      <c r="F7" s="55" t="s">
        <v>182</v>
      </c>
    </row>
    <row r="8" spans="2:6" ht="45.8" customHeight="1" thickBot="1" x14ac:dyDescent="0.35">
      <c r="B8" s="89" t="s">
        <v>1</v>
      </c>
      <c r="C8" s="36" t="s">
        <v>2</v>
      </c>
      <c r="D8" s="4" t="s">
        <v>259</v>
      </c>
      <c r="E8" s="47" t="s">
        <v>298</v>
      </c>
      <c r="F8" s="90" t="s">
        <v>299</v>
      </c>
    </row>
    <row r="9" spans="2:6" ht="17.3" customHeight="1" thickTop="1" thickBot="1" x14ac:dyDescent="0.35">
      <c r="B9" s="91" t="s">
        <v>184</v>
      </c>
      <c r="C9" s="37" t="s">
        <v>185</v>
      </c>
      <c r="D9" s="38">
        <v>1</v>
      </c>
      <c r="E9" s="48">
        <v>2</v>
      </c>
      <c r="F9" s="92">
        <v>3</v>
      </c>
    </row>
    <row r="10" spans="2:6" ht="27.8" customHeight="1" thickBot="1" x14ac:dyDescent="0.35">
      <c r="B10" s="93" t="s">
        <v>3</v>
      </c>
      <c r="C10" s="71" t="s">
        <v>221</v>
      </c>
      <c r="D10" s="56">
        <f>D15+D165</f>
        <v>2719745</v>
      </c>
      <c r="E10" s="56">
        <f>E15+E165</f>
        <v>2436792.9729999998</v>
      </c>
      <c r="F10" s="94">
        <f>F15+F165</f>
        <v>2263860.9619999998</v>
      </c>
    </row>
    <row r="11" spans="2:6" ht="21.75" customHeight="1" thickTop="1" x14ac:dyDescent="0.3">
      <c r="B11" s="1"/>
      <c r="C11" s="3"/>
      <c r="F11" s="30"/>
    </row>
    <row r="12" spans="2:6" ht="21.75" customHeight="1" thickBot="1" x14ac:dyDescent="0.35">
      <c r="B12" s="41" t="s">
        <v>0</v>
      </c>
      <c r="C12" s="3"/>
      <c r="F12" s="30" t="s">
        <v>182</v>
      </c>
    </row>
    <row r="13" spans="2:6" ht="45.8" customHeight="1" thickBot="1" x14ac:dyDescent="0.35">
      <c r="B13" s="89" t="s">
        <v>1</v>
      </c>
      <c r="C13" s="36" t="s">
        <v>2</v>
      </c>
      <c r="D13" s="4" t="str">
        <f>D8</f>
        <v>BUGET
2023</v>
      </c>
      <c r="E13" s="47" t="str">
        <f>E8</f>
        <v>DESCHIDERI
01.01. - 31.12.2023</v>
      </c>
      <c r="F13" s="90" t="str">
        <f>F8</f>
        <v>PLĂȚI
 01.01. - 31.12.2023</v>
      </c>
    </row>
    <row r="14" spans="2:6" ht="17.3" customHeight="1" thickTop="1" thickBot="1" x14ac:dyDescent="0.35">
      <c r="B14" s="91" t="s">
        <v>184</v>
      </c>
      <c r="C14" s="37" t="s">
        <v>185</v>
      </c>
      <c r="D14" s="38">
        <v>1</v>
      </c>
      <c r="E14" s="48">
        <v>2</v>
      </c>
      <c r="F14" s="86">
        <v>3</v>
      </c>
    </row>
    <row r="15" spans="2:6" ht="20.3" customHeight="1" x14ac:dyDescent="0.3">
      <c r="B15" s="112" t="s">
        <v>3</v>
      </c>
      <c r="C15" s="39" t="s">
        <v>4</v>
      </c>
      <c r="D15" s="40">
        <f>D16+D151</f>
        <v>2619080</v>
      </c>
      <c r="E15" s="40">
        <f>E16+E151</f>
        <v>2356327.3259999999</v>
      </c>
      <c r="F15" s="237">
        <f>F16+F151</f>
        <v>2192667.8829999999</v>
      </c>
    </row>
    <row r="16" spans="2:6" ht="21.9" customHeight="1" x14ac:dyDescent="0.3">
      <c r="B16" s="113" t="s">
        <v>251</v>
      </c>
      <c r="C16" s="5" t="s">
        <v>5</v>
      </c>
      <c r="D16" s="6">
        <f>D17+D47+D90+D108+D117+D136+D139</f>
        <v>2616470</v>
      </c>
      <c r="E16" s="6">
        <f>E17+E47+E90+E108+E117+E136+E139</f>
        <v>2354902.5809999998</v>
      </c>
      <c r="F16" s="114">
        <f>F17+F47+F90+F108+F117+F136+F139</f>
        <v>2191345.4339999999</v>
      </c>
    </row>
    <row r="17" spans="2:6" ht="21.9" customHeight="1" x14ac:dyDescent="0.3">
      <c r="B17" s="115" t="s">
        <v>6</v>
      </c>
      <c r="C17" s="26">
        <v>10</v>
      </c>
      <c r="D17" s="7">
        <f>D18+D36+D39</f>
        <v>39973</v>
      </c>
      <c r="E17" s="7">
        <f>E18+E36+E39</f>
        <v>39831</v>
      </c>
      <c r="F17" s="116">
        <f>F18+F36+F39</f>
        <v>39761.21699999999</v>
      </c>
    </row>
    <row r="18" spans="2:6" ht="20.3" customHeight="1" x14ac:dyDescent="0.3">
      <c r="B18" s="117" t="s">
        <v>174</v>
      </c>
      <c r="C18" s="8" t="s">
        <v>249</v>
      </c>
      <c r="D18" s="9">
        <f>D19+D23+D24+D28+D31+D33+D35+D34+D32</f>
        <v>38466</v>
      </c>
      <c r="E18" s="9">
        <f>E19+E20++E21+E22+E23+E24+E25+E26+E27+E28+E29+E30+E31+E32+E33+E35+E34</f>
        <v>38397</v>
      </c>
      <c r="F18" s="118">
        <f>F19+F20++F21+F22+F23+F24+F25+F26+F27+F28+F29+F30+F31+F32+F33+F35+F34</f>
        <v>38353.57699999999</v>
      </c>
    </row>
    <row r="19" spans="2:6" ht="16" customHeight="1" x14ac:dyDescent="0.3">
      <c r="B19" s="119" t="s">
        <v>7</v>
      </c>
      <c r="C19" s="10" t="s">
        <v>8</v>
      </c>
      <c r="D19" s="11">
        <v>33418</v>
      </c>
      <c r="E19" s="49">
        <v>33418</v>
      </c>
      <c r="F19" s="120">
        <v>33413.212</v>
      </c>
    </row>
    <row r="20" spans="2:6" ht="16" hidden="1" customHeight="1" x14ac:dyDescent="0.3">
      <c r="B20" s="119" t="s">
        <v>9</v>
      </c>
      <c r="C20" s="10" t="s">
        <v>10</v>
      </c>
      <c r="D20" s="11"/>
      <c r="E20" s="49"/>
      <c r="F20" s="120"/>
    </row>
    <row r="21" spans="2:6" ht="16" hidden="1" customHeight="1" x14ac:dyDescent="0.3">
      <c r="B21" s="119" t="s">
        <v>11</v>
      </c>
      <c r="C21" s="10" t="s">
        <v>12</v>
      </c>
      <c r="D21" s="11"/>
      <c r="E21" s="49"/>
      <c r="F21" s="120"/>
    </row>
    <row r="22" spans="2:6" ht="16" hidden="1" customHeight="1" x14ac:dyDescent="0.3">
      <c r="B22" s="119" t="s">
        <v>13</v>
      </c>
      <c r="C22" s="10" t="s">
        <v>14</v>
      </c>
      <c r="D22" s="11"/>
      <c r="E22" s="49"/>
      <c r="F22" s="120"/>
    </row>
    <row r="23" spans="2:6" ht="16" customHeight="1" x14ac:dyDescent="0.3">
      <c r="B23" s="119" t="s">
        <v>15</v>
      </c>
      <c r="C23" s="10" t="s">
        <v>16</v>
      </c>
      <c r="D23" s="11">
        <v>3480</v>
      </c>
      <c r="E23" s="49">
        <v>3480</v>
      </c>
      <c r="F23" s="120">
        <v>3474.2289999999998</v>
      </c>
    </row>
    <row r="24" spans="2:6" ht="16" customHeight="1" x14ac:dyDescent="0.3">
      <c r="B24" s="119" t="s">
        <v>17</v>
      </c>
      <c r="C24" s="10" t="s">
        <v>18</v>
      </c>
      <c r="D24" s="11">
        <v>197</v>
      </c>
      <c r="E24" s="49">
        <v>197</v>
      </c>
      <c r="F24" s="120">
        <v>188.268</v>
      </c>
    </row>
    <row r="25" spans="2:6" ht="16" hidden="1" customHeight="1" x14ac:dyDescent="0.3">
      <c r="B25" s="119" t="s">
        <v>19</v>
      </c>
      <c r="C25" s="10" t="s">
        <v>20</v>
      </c>
      <c r="D25" s="11"/>
      <c r="E25" s="49"/>
      <c r="F25" s="120"/>
    </row>
    <row r="26" spans="2:6" ht="16" hidden="1" customHeight="1" x14ac:dyDescent="0.3">
      <c r="B26" s="119" t="s">
        <v>21</v>
      </c>
      <c r="C26" s="10" t="s">
        <v>22</v>
      </c>
      <c r="D26" s="11"/>
      <c r="E26" s="49"/>
      <c r="F26" s="120"/>
    </row>
    <row r="27" spans="2:6" ht="16" hidden="1" customHeight="1" x14ac:dyDescent="0.3">
      <c r="B27" s="119" t="s">
        <v>23</v>
      </c>
      <c r="C27" s="10" t="s">
        <v>24</v>
      </c>
      <c r="D27" s="11"/>
      <c r="E27" s="49"/>
      <c r="F27" s="120"/>
    </row>
    <row r="28" spans="2:6" ht="16" hidden="1" customHeight="1" x14ac:dyDescent="0.3">
      <c r="B28" s="119" t="s">
        <v>25</v>
      </c>
      <c r="C28" s="10" t="s">
        <v>26</v>
      </c>
      <c r="D28" s="11"/>
      <c r="E28" s="49"/>
      <c r="F28" s="120"/>
    </row>
    <row r="29" spans="2:6" ht="16" hidden="1" customHeight="1" x14ac:dyDescent="0.3">
      <c r="B29" s="119" t="s">
        <v>27</v>
      </c>
      <c r="C29" s="10" t="s">
        <v>28</v>
      </c>
      <c r="D29" s="11"/>
      <c r="E29" s="49"/>
      <c r="F29" s="120"/>
    </row>
    <row r="30" spans="2:6" ht="16" hidden="1" customHeight="1" x14ac:dyDescent="0.3">
      <c r="B30" s="119" t="s">
        <v>29</v>
      </c>
      <c r="C30" s="10" t="s">
        <v>30</v>
      </c>
      <c r="D30" s="11"/>
      <c r="E30" s="49"/>
      <c r="F30" s="120"/>
    </row>
    <row r="31" spans="2:6" ht="16" customHeight="1" x14ac:dyDescent="0.3">
      <c r="B31" s="119" t="s">
        <v>31</v>
      </c>
      <c r="C31" s="10" t="s">
        <v>32</v>
      </c>
      <c r="D31" s="11">
        <v>86</v>
      </c>
      <c r="E31" s="49">
        <v>86</v>
      </c>
      <c r="F31" s="121">
        <v>63.698</v>
      </c>
    </row>
    <row r="32" spans="2:6" ht="16" customHeight="1" x14ac:dyDescent="0.3">
      <c r="B32" s="119" t="s">
        <v>33</v>
      </c>
      <c r="C32" s="10" t="s">
        <v>34</v>
      </c>
      <c r="D32" s="11">
        <v>4</v>
      </c>
      <c r="E32" s="49">
        <v>0</v>
      </c>
      <c r="F32" s="120">
        <v>0</v>
      </c>
    </row>
    <row r="33" spans="2:6" ht="16" hidden="1" customHeight="1" x14ac:dyDescent="0.3">
      <c r="B33" s="119" t="s">
        <v>35</v>
      </c>
      <c r="C33" s="10" t="s">
        <v>36</v>
      </c>
      <c r="D33" s="11"/>
      <c r="E33" s="49"/>
      <c r="F33" s="120"/>
    </row>
    <row r="34" spans="2:6" ht="16" customHeight="1" x14ac:dyDescent="0.3">
      <c r="B34" s="119" t="s">
        <v>195</v>
      </c>
      <c r="C34" s="10" t="s">
        <v>196</v>
      </c>
      <c r="D34" s="11">
        <v>901</v>
      </c>
      <c r="E34" s="49">
        <v>851</v>
      </c>
      <c r="F34" s="120">
        <v>850.75300000000004</v>
      </c>
    </row>
    <row r="35" spans="2:6" ht="16" customHeight="1" x14ac:dyDescent="0.3">
      <c r="B35" s="119" t="s">
        <v>37</v>
      </c>
      <c r="C35" s="10" t="s">
        <v>38</v>
      </c>
      <c r="D35" s="11">
        <v>380</v>
      </c>
      <c r="E35" s="49">
        <v>365</v>
      </c>
      <c r="F35" s="120">
        <v>363.41699999999997</v>
      </c>
    </row>
    <row r="36" spans="2:6" ht="16" customHeight="1" x14ac:dyDescent="0.3">
      <c r="B36" s="117" t="s">
        <v>175</v>
      </c>
      <c r="C36" s="8" t="s">
        <v>39</v>
      </c>
      <c r="D36" s="9">
        <f>D37+D38</f>
        <v>627</v>
      </c>
      <c r="E36" s="9">
        <f t="shared" ref="E36:F36" si="0">E37+E38</f>
        <v>572</v>
      </c>
      <c r="F36" s="118">
        <f t="shared" si="0"/>
        <v>556.41399999999999</v>
      </c>
    </row>
    <row r="37" spans="2:6" ht="16" customHeight="1" x14ac:dyDescent="0.3">
      <c r="B37" s="119" t="s">
        <v>40</v>
      </c>
      <c r="C37" s="12" t="s">
        <v>41</v>
      </c>
      <c r="D37" s="11">
        <v>209</v>
      </c>
      <c r="E37" s="49">
        <v>174</v>
      </c>
      <c r="F37" s="120">
        <v>164.66399999999999</v>
      </c>
    </row>
    <row r="38" spans="2:6" ht="16" customHeight="1" x14ac:dyDescent="0.3">
      <c r="B38" s="119" t="s">
        <v>190</v>
      </c>
      <c r="C38" s="12" t="s">
        <v>189</v>
      </c>
      <c r="D38" s="11">
        <v>418</v>
      </c>
      <c r="E38" s="49">
        <v>398</v>
      </c>
      <c r="F38" s="120">
        <v>391.75</v>
      </c>
    </row>
    <row r="39" spans="2:6" ht="16" customHeight="1" x14ac:dyDescent="0.3">
      <c r="B39" s="117" t="s">
        <v>176</v>
      </c>
      <c r="C39" s="8" t="s">
        <v>42</v>
      </c>
      <c r="D39" s="9">
        <f>D40+D41+D42+D43+D44+D45+D46</f>
        <v>880</v>
      </c>
      <c r="E39" s="9">
        <f>E40+E41+E42+E43+E44+E45+E46</f>
        <v>862</v>
      </c>
      <c r="F39" s="118">
        <f>F40+F41+F42+F43+F44+F45+F46</f>
        <v>851.226</v>
      </c>
    </row>
    <row r="40" spans="2:6" ht="16" hidden="1" customHeight="1" x14ac:dyDescent="0.3">
      <c r="B40" s="119" t="s">
        <v>43</v>
      </c>
      <c r="C40" s="10" t="s">
        <v>44</v>
      </c>
      <c r="D40" s="11">
        <v>0</v>
      </c>
      <c r="E40" s="49">
        <v>0</v>
      </c>
      <c r="F40" s="120">
        <v>0</v>
      </c>
    </row>
    <row r="41" spans="2:6" ht="16" hidden="1" customHeight="1" x14ac:dyDescent="0.3">
      <c r="B41" s="119" t="s">
        <v>45</v>
      </c>
      <c r="C41" s="10" t="s">
        <v>46</v>
      </c>
      <c r="D41" s="11">
        <v>0</v>
      </c>
      <c r="E41" s="49">
        <v>0</v>
      </c>
      <c r="F41" s="120">
        <v>0</v>
      </c>
    </row>
    <row r="42" spans="2:6" ht="16" hidden="1" customHeight="1" x14ac:dyDescent="0.3">
      <c r="B42" s="119" t="s">
        <v>47</v>
      </c>
      <c r="C42" s="10" t="s">
        <v>48</v>
      </c>
      <c r="D42" s="11">
        <v>0</v>
      </c>
      <c r="E42" s="49">
        <v>0</v>
      </c>
      <c r="F42" s="120">
        <v>0</v>
      </c>
    </row>
    <row r="43" spans="2:6" ht="16" hidden="1" customHeight="1" x14ac:dyDescent="0.3">
      <c r="B43" s="119" t="s">
        <v>49</v>
      </c>
      <c r="C43" s="12" t="s">
        <v>50</v>
      </c>
      <c r="D43" s="11">
        <v>0</v>
      </c>
      <c r="E43" s="49">
        <v>0</v>
      </c>
      <c r="F43" s="120">
        <v>0</v>
      </c>
    </row>
    <row r="44" spans="2:6" ht="16" hidden="1" customHeight="1" x14ac:dyDescent="0.3">
      <c r="B44" s="119" t="s">
        <v>51</v>
      </c>
      <c r="C44" s="10" t="s">
        <v>52</v>
      </c>
      <c r="D44" s="11">
        <v>0</v>
      </c>
      <c r="E44" s="49">
        <v>0</v>
      </c>
      <c r="F44" s="120">
        <v>0</v>
      </c>
    </row>
    <row r="45" spans="2:6" ht="16" customHeight="1" x14ac:dyDescent="0.3">
      <c r="B45" s="119" t="s">
        <v>194</v>
      </c>
      <c r="C45" s="10" t="s">
        <v>192</v>
      </c>
      <c r="D45" s="11">
        <v>880</v>
      </c>
      <c r="E45" s="49">
        <v>862</v>
      </c>
      <c r="F45" s="120">
        <v>851.226</v>
      </c>
    </row>
    <row r="46" spans="2:6" ht="16" hidden="1" customHeight="1" x14ac:dyDescent="0.3">
      <c r="B46" s="119" t="s">
        <v>191</v>
      </c>
      <c r="C46" s="10" t="s">
        <v>193</v>
      </c>
      <c r="D46" s="11">
        <v>0</v>
      </c>
      <c r="E46" s="49">
        <v>0</v>
      </c>
      <c r="F46" s="120">
        <v>0</v>
      </c>
    </row>
    <row r="47" spans="2:6" ht="21.9" customHeight="1" x14ac:dyDescent="0.3">
      <c r="B47" s="115" t="s">
        <v>177</v>
      </c>
      <c r="C47" s="27" t="s">
        <v>53</v>
      </c>
      <c r="D47" s="7">
        <f>D48+D59+D60+D63+D67+D70+D71+D72+D73+D74+D75+D76</f>
        <v>11482</v>
      </c>
      <c r="E47" s="7">
        <f>E48+E59+E60+E63+E67+E70+E71+E72+E73+E74+E75+E76</f>
        <v>6494.9999999999991</v>
      </c>
      <c r="F47" s="116">
        <f>F48+F59+F60+F63+F67+F70+F71+F72+F73+F74+F75+F76</f>
        <v>5996.1580000000004</v>
      </c>
    </row>
    <row r="48" spans="2:6" ht="16" customHeight="1" x14ac:dyDescent="0.3">
      <c r="B48" s="119" t="s">
        <v>54</v>
      </c>
      <c r="C48" s="17" t="s">
        <v>55</v>
      </c>
      <c r="D48" s="11">
        <f>D49+D50+D51+D52+D53+D54+D55+D56+D57+D58</f>
        <v>6178</v>
      </c>
      <c r="E48" s="11">
        <f>E49+E50+E51+E52+E53+E54+E55+E56+E57+E58</f>
        <v>5038.2</v>
      </c>
      <c r="F48" s="122">
        <f>F49+F50+F51+F52+F53+F54+F55+F56+F57+F58</f>
        <v>4595.4920000000002</v>
      </c>
    </row>
    <row r="49" spans="2:6" ht="16" customHeight="1" x14ac:dyDescent="0.3">
      <c r="B49" s="119" t="s">
        <v>56</v>
      </c>
      <c r="C49" s="10" t="s">
        <v>57</v>
      </c>
      <c r="D49" s="11">
        <v>40</v>
      </c>
      <c r="E49" s="49">
        <v>35</v>
      </c>
      <c r="F49" s="120">
        <v>34.054000000000002</v>
      </c>
    </row>
    <row r="50" spans="2:6" ht="16" customHeight="1" x14ac:dyDescent="0.3">
      <c r="B50" s="119" t="s">
        <v>58</v>
      </c>
      <c r="C50" s="10" t="s">
        <v>59</v>
      </c>
      <c r="D50" s="11">
        <v>5</v>
      </c>
      <c r="E50" s="49">
        <v>0</v>
      </c>
      <c r="F50" s="120">
        <v>0</v>
      </c>
    </row>
    <row r="51" spans="2:6" ht="16" customHeight="1" x14ac:dyDescent="0.3">
      <c r="B51" s="119" t="s">
        <v>60</v>
      </c>
      <c r="C51" s="10" t="s">
        <v>61</v>
      </c>
      <c r="D51" s="11">
        <v>2378</v>
      </c>
      <c r="E51" s="49">
        <v>1937</v>
      </c>
      <c r="F51" s="120">
        <v>1883.941</v>
      </c>
    </row>
    <row r="52" spans="2:6" ht="16" customHeight="1" x14ac:dyDescent="0.3">
      <c r="B52" s="119" t="s">
        <v>62</v>
      </c>
      <c r="C52" s="10" t="s">
        <v>63</v>
      </c>
      <c r="D52" s="11">
        <v>235</v>
      </c>
      <c r="E52" s="49">
        <v>149</v>
      </c>
      <c r="F52" s="120">
        <v>99.460999999999999</v>
      </c>
    </row>
    <row r="53" spans="2:6" ht="16" customHeight="1" x14ac:dyDescent="0.3">
      <c r="B53" s="119" t="s">
        <v>64</v>
      </c>
      <c r="C53" s="10" t="s">
        <v>65</v>
      </c>
      <c r="D53" s="11">
        <v>95</v>
      </c>
      <c r="E53" s="49">
        <v>91</v>
      </c>
      <c r="F53" s="120">
        <v>90.012</v>
      </c>
    </row>
    <row r="54" spans="2:6" ht="16" customHeight="1" x14ac:dyDescent="0.3">
      <c r="B54" s="119" t="s">
        <v>66</v>
      </c>
      <c r="C54" s="10" t="s">
        <v>67</v>
      </c>
      <c r="D54" s="11">
        <v>55</v>
      </c>
      <c r="E54" s="49">
        <v>8</v>
      </c>
      <c r="F54" s="120">
        <v>3.6669999999999998</v>
      </c>
    </row>
    <row r="55" spans="2:6" ht="16.149999999999999" customHeight="1" x14ac:dyDescent="0.3">
      <c r="B55" s="119" t="s">
        <v>68</v>
      </c>
      <c r="C55" s="10" t="s">
        <v>69</v>
      </c>
      <c r="D55" s="11">
        <v>4</v>
      </c>
      <c r="E55" s="49">
        <v>2</v>
      </c>
      <c r="F55" s="120">
        <v>1.48</v>
      </c>
    </row>
    <row r="56" spans="2:6" ht="17.3" customHeight="1" x14ac:dyDescent="0.3">
      <c r="B56" s="119" t="s">
        <v>178</v>
      </c>
      <c r="C56" s="10" t="s">
        <v>70</v>
      </c>
      <c r="D56" s="11">
        <v>104</v>
      </c>
      <c r="E56" s="49">
        <v>66</v>
      </c>
      <c r="F56" s="120">
        <v>65.051000000000002</v>
      </c>
    </row>
    <row r="57" spans="2:6" ht="7.5" hidden="1" customHeight="1" x14ac:dyDescent="0.3">
      <c r="B57" s="119" t="s">
        <v>71</v>
      </c>
      <c r="C57" s="10" t="s">
        <v>72</v>
      </c>
      <c r="D57" s="11"/>
      <c r="E57" s="49"/>
      <c r="F57" s="120"/>
    </row>
    <row r="58" spans="2:6" ht="16" customHeight="1" x14ac:dyDescent="0.3">
      <c r="B58" s="123" t="s">
        <v>73</v>
      </c>
      <c r="C58" s="175" t="s">
        <v>74</v>
      </c>
      <c r="D58" s="46">
        <v>3262</v>
      </c>
      <c r="E58" s="52">
        <v>2750.2</v>
      </c>
      <c r="F58" s="176">
        <v>2417.826</v>
      </c>
    </row>
    <row r="59" spans="2:6" ht="16" customHeight="1" x14ac:dyDescent="0.3">
      <c r="B59" s="119" t="s">
        <v>75</v>
      </c>
      <c r="C59" s="17" t="s">
        <v>76</v>
      </c>
      <c r="D59" s="20">
        <v>170</v>
      </c>
      <c r="E59" s="50">
        <v>134</v>
      </c>
      <c r="F59" s="124">
        <v>133.922</v>
      </c>
    </row>
    <row r="60" spans="2:6" ht="16" hidden="1" customHeight="1" x14ac:dyDescent="0.3">
      <c r="B60" s="119" t="s">
        <v>77</v>
      </c>
      <c r="C60" s="17" t="s">
        <v>78</v>
      </c>
      <c r="D60" s="11">
        <v>0</v>
      </c>
      <c r="E60" s="49">
        <v>0</v>
      </c>
      <c r="F60" s="120">
        <v>0</v>
      </c>
    </row>
    <row r="61" spans="2:6" ht="16" hidden="1" customHeight="1" x14ac:dyDescent="0.3">
      <c r="B61" s="119" t="s">
        <v>79</v>
      </c>
      <c r="C61" s="10" t="s">
        <v>80</v>
      </c>
      <c r="D61" s="11">
        <v>0</v>
      </c>
      <c r="E61" s="49">
        <v>0</v>
      </c>
      <c r="F61" s="120">
        <v>0</v>
      </c>
    </row>
    <row r="62" spans="2:6" ht="16" hidden="1" customHeight="1" x14ac:dyDescent="0.3">
      <c r="B62" s="119" t="s">
        <v>81</v>
      </c>
      <c r="C62" s="10" t="s">
        <v>82</v>
      </c>
      <c r="D62" s="11">
        <v>0</v>
      </c>
      <c r="E62" s="49">
        <v>0</v>
      </c>
      <c r="F62" s="120">
        <v>0</v>
      </c>
    </row>
    <row r="63" spans="2:6" ht="16" customHeight="1" x14ac:dyDescent="0.3">
      <c r="B63" s="119" t="s">
        <v>83</v>
      </c>
      <c r="C63" s="17" t="s">
        <v>84</v>
      </c>
      <c r="D63" s="20">
        <f>SUM(D64:D66)</f>
        <v>325</v>
      </c>
      <c r="E63" s="20">
        <f t="shared" ref="E63:F63" si="1">SUM(E64:E66)</f>
        <v>71</v>
      </c>
      <c r="F63" s="125">
        <f t="shared" si="1"/>
        <v>70.954999999999998</v>
      </c>
    </row>
    <row r="64" spans="2:6" ht="16" hidden="1" customHeight="1" x14ac:dyDescent="0.3">
      <c r="B64" s="119" t="s">
        <v>85</v>
      </c>
      <c r="C64" s="10" t="s">
        <v>86</v>
      </c>
      <c r="D64" s="11">
        <v>0</v>
      </c>
      <c r="E64" s="49"/>
      <c r="F64" s="120"/>
    </row>
    <row r="65" spans="2:6" ht="16" hidden="1" customHeight="1" x14ac:dyDescent="0.3">
      <c r="B65" s="119" t="s">
        <v>87</v>
      </c>
      <c r="C65" s="10" t="s">
        <v>88</v>
      </c>
      <c r="D65" s="11">
        <v>0</v>
      </c>
      <c r="E65" s="49"/>
      <c r="F65" s="120"/>
    </row>
    <row r="66" spans="2:6" ht="16" customHeight="1" x14ac:dyDescent="0.3">
      <c r="B66" s="119" t="s">
        <v>89</v>
      </c>
      <c r="C66" s="10" t="s">
        <v>90</v>
      </c>
      <c r="D66" s="11">
        <v>325</v>
      </c>
      <c r="E66" s="49">
        <v>71</v>
      </c>
      <c r="F66" s="120">
        <v>70.954999999999998</v>
      </c>
    </row>
    <row r="67" spans="2:6" ht="16" customHeight="1" x14ac:dyDescent="0.3">
      <c r="B67" s="119" t="s">
        <v>91</v>
      </c>
      <c r="C67" s="17" t="s">
        <v>92</v>
      </c>
      <c r="D67" s="20">
        <f>D69+D68</f>
        <v>201</v>
      </c>
      <c r="E67" s="20">
        <f t="shared" ref="E67:F67" si="2">E69+E68</f>
        <v>170.7</v>
      </c>
      <c r="F67" s="125">
        <f t="shared" si="2"/>
        <v>167.07300000000001</v>
      </c>
    </row>
    <row r="68" spans="2:6" ht="16" customHeight="1" x14ac:dyDescent="0.3">
      <c r="B68" s="119" t="s">
        <v>93</v>
      </c>
      <c r="C68" s="10" t="s">
        <v>94</v>
      </c>
      <c r="D68" s="11">
        <v>196</v>
      </c>
      <c r="E68" s="49">
        <v>170.7</v>
      </c>
      <c r="F68" s="120">
        <v>167.07300000000001</v>
      </c>
    </row>
    <row r="69" spans="2:6" ht="16" customHeight="1" x14ac:dyDescent="0.3">
      <c r="B69" s="119" t="s">
        <v>95</v>
      </c>
      <c r="C69" s="10" t="s">
        <v>96</v>
      </c>
      <c r="D69" s="11">
        <v>5</v>
      </c>
      <c r="E69" s="49">
        <v>0</v>
      </c>
      <c r="F69" s="120">
        <v>0</v>
      </c>
    </row>
    <row r="70" spans="2:6" ht="16" hidden="1" customHeight="1" x14ac:dyDescent="0.3">
      <c r="B70" s="126" t="s">
        <v>97</v>
      </c>
      <c r="C70" s="17" t="s">
        <v>98</v>
      </c>
      <c r="D70" s="20">
        <v>0</v>
      </c>
      <c r="E70" s="20">
        <v>0</v>
      </c>
      <c r="F70" s="125">
        <v>0</v>
      </c>
    </row>
    <row r="71" spans="2:6" ht="16" customHeight="1" x14ac:dyDescent="0.3">
      <c r="B71" s="126" t="s">
        <v>99</v>
      </c>
      <c r="C71" s="17" t="s">
        <v>100</v>
      </c>
      <c r="D71" s="20">
        <v>75</v>
      </c>
      <c r="E71" s="50">
        <v>69</v>
      </c>
      <c r="F71" s="127">
        <v>68.944999999999993</v>
      </c>
    </row>
    <row r="72" spans="2:6" ht="16" customHeight="1" x14ac:dyDescent="0.3">
      <c r="B72" s="126" t="s">
        <v>101</v>
      </c>
      <c r="C72" s="17" t="s">
        <v>102</v>
      </c>
      <c r="D72" s="20">
        <v>2895</v>
      </c>
      <c r="E72" s="50">
        <v>57</v>
      </c>
      <c r="F72" s="127">
        <v>56.893000000000001</v>
      </c>
    </row>
    <row r="73" spans="2:6" ht="16" customHeight="1" x14ac:dyDescent="0.3">
      <c r="B73" s="126" t="s">
        <v>103</v>
      </c>
      <c r="C73" s="17" t="s">
        <v>104</v>
      </c>
      <c r="D73" s="20">
        <v>18</v>
      </c>
      <c r="E73" s="50">
        <v>8.1999999999999993</v>
      </c>
      <c r="F73" s="127">
        <v>8.1180000000000003</v>
      </c>
    </row>
    <row r="74" spans="2:6" ht="16" customHeight="1" x14ac:dyDescent="0.3">
      <c r="B74" s="126" t="s">
        <v>105</v>
      </c>
      <c r="C74" s="17" t="s">
        <v>106</v>
      </c>
      <c r="D74" s="20">
        <v>60</v>
      </c>
      <c r="E74" s="50">
        <v>10.5</v>
      </c>
      <c r="F74" s="127">
        <v>10.412000000000001</v>
      </c>
    </row>
    <row r="75" spans="2:6" ht="23.2" customHeight="1" x14ac:dyDescent="0.3">
      <c r="B75" s="126" t="s">
        <v>220</v>
      </c>
      <c r="C75" s="23" t="s">
        <v>219</v>
      </c>
      <c r="D75" s="20">
        <v>25</v>
      </c>
      <c r="E75" s="50">
        <v>0</v>
      </c>
      <c r="F75" s="127">
        <v>0</v>
      </c>
    </row>
    <row r="76" spans="2:6" ht="16" customHeight="1" x14ac:dyDescent="0.3">
      <c r="B76" s="126" t="s">
        <v>107</v>
      </c>
      <c r="C76" s="17" t="s">
        <v>108</v>
      </c>
      <c r="D76" s="20">
        <f>D77+D78+D81+D82+D80</f>
        <v>1535</v>
      </c>
      <c r="E76" s="20">
        <f>E82+E77+E78+E79+E80+E81</f>
        <v>936.4</v>
      </c>
      <c r="F76" s="125">
        <f>F82+F77+F78+F79+F80+F81</f>
        <v>884.34799999999996</v>
      </c>
    </row>
    <row r="77" spans="2:6" ht="16" customHeight="1" x14ac:dyDescent="0.3">
      <c r="B77" s="119" t="s">
        <v>109</v>
      </c>
      <c r="C77" s="10" t="s">
        <v>110</v>
      </c>
      <c r="D77" s="11">
        <v>382</v>
      </c>
      <c r="E77" s="49">
        <v>0</v>
      </c>
      <c r="F77" s="120">
        <v>0</v>
      </c>
    </row>
    <row r="78" spans="2:6" ht="16" customHeight="1" x14ac:dyDescent="0.3">
      <c r="B78" s="119" t="s">
        <v>111</v>
      </c>
      <c r="C78" s="10" t="s">
        <v>112</v>
      </c>
      <c r="D78" s="11">
        <v>96</v>
      </c>
      <c r="E78" s="49">
        <v>69</v>
      </c>
      <c r="F78" s="120">
        <v>68.587999999999994</v>
      </c>
    </row>
    <row r="79" spans="2:6" ht="16" hidden="1" customHeight="1" x14ac:dyDescent="0.3">
      <c r="B79" s="119" t="s">
        <v>113</v>
      </c>
      <c r="C79" s="10" t="s">
        <v>114</v>
      </c>
      <c r="D79" s="11"/>
      <c r="E79" s="49"/>
      <c r="F79" s="120"/>
    </row>
    <row r="80" spans="2:6" ht="16" customHeight="1" x14ac:dyDescent="0.3">
      <c r="B80" s="119" t="s">
        <v>115</v>
      </c>
      <c r="C80" s="10" t="s">
        <v>116</v>
      </c>
      <c r="D80" s="11">
        <v>80</v>
      </c>
      <c r="E80" s="49">
        <v>80</v>
      </c>
      <c r="F80" s="120">
        <v>75.941000000000003</v>
      </c>
    </row>
    <row r="81" spans="2:6" ht="16" customHeight="1" x14ac:dyDescent="0.3">
      <c r="B81" s="119" t="s">
        <v>117</v>
      </c>
      <c r="C81" s="10" t="s">
        <v>118</v>
      </c>
      <c r="D81" s="11">
        <v>45</v>
      </c>
      <c r="E81" s="49">
        <v>10.5</v>
      </c>
      <c r="F81" s="120">
        <v>10.404</v>
      </c>
    </row>
    <row r="82" spans="2:6" ht="16" customHeight="1" x14ac:dyDescent="0.3">
      <c r="B82" s="113" t="s">
        <v>119</v>
      </c>
      <c r="C82" s="13" t="s">
        <v>120</v>
      </c>
      <c r="D82" s="6">
        <f>D83+D84+D85+D87+D88</f>
        <v>932</v>
      </c>
      <c r="E82" s="6">
        <f t="shared" ref="E82:F82" si="3">E83+E84+E85+E87+E88</f>
        <v>776.9</v>
      </c>
      <c r="F82" s="114">
        <f t="shared" si="3"/>
        <v>729.41499999999996</v>
      </c>
    </row>
    <row r="83" spans="2:6" ht="19.45" customHeight="1" x14ac:dyDescent="0.3">
      <c r="B83" s="119" t="s">
        <v>121</v>
      </c>
      <c r="C83" s="10" t="s">
        <v>146</v>
      </c>
      <c r="D83" s="11">
        <v>612</v>
      </c>
      <c r="E83" s="11">
        <v>611.6</v>
      </c>
      <c r="F83" s="122">
        <v>564.98299999999995</v>
      </c>
    </row>
    <row r="84" spans="2:6" ht="19.45" customHeight="1" x14ac:dyDescent="0.3">
      <c r="B84" s="119" t="s">
        <v>198</v>
      </c>
      <c r="C84" s="10" t="s">
        <v>197</v>
      </c>
      <c r="D84" s="11">
        <v>0</v>
      </c>
      <c r="E84" s="49">
        <v>0</v>
      </c>
      <c r="F84" s="120">
        <v>0</v>
      </c>
    </row>
    <row r="85" spans="2:6" ht="19.45" customHeight="1" x14ac:dyDescent="0.3">
      <c r="B85" s="119" t="s">
        <v>122</v>
      </c>
      <c r="C85" s="10" t="s">
        <v>147</v>
      </c>
      <c r="D85" s="11">
        <v>250</v>
      </c>
      <c r="E85" s="49">
        <v>106.9</v>
      </c>
      <c r="F85" s="120">
        <v>106.09399999999999</v>
      </c>
    </row>
    <row r="86" spans="2:6" ht="16" hidden="1" customHeight="1" x14ac:dyDescent="0.3">
      <c r="B86" s="119" t="s">
        <v>123</v>
      </c>
      <c r="C86" s="10"/>
      <c r="D86" s="11"/>
      <c r="E86" s="49"/>
      <c r="F86" s="120"/>
    </row>
    <row r="87" spans="2:6" ht="16" hidden="1" customHeight="1" x14ac:dyDescent="0.3">
      <c r="B87" s="119" t="s">
        <v>124</v>
      </c>
      <c r="C87" s="10" t="s">
        <v>148</v>
      </c>
      <c r="D87" s="11"/>
      <c r="E87" s="49"/>
      <c r="F87" s="120"/>
    </row>
    <row r="88" spans="2:6" ht="19.45" customHeight="1" x14ac:dyDescent="0.3">
      <c r="B88" s="119" t="s">
        <v>188</v>
      </c>
      <c r="C88" s="10" t="s">
        <v>187</v>
      </c>
      <c r="D88" s="11">
        <v>70</v>
      </c>
      <c r="E88" s="49">
        <v>58.4</v>
      </c>
      <c r="F88" s="120">
        <v>58.338000000000001</v>
      </c>
    </row>
    <row r="89" spans="2:6" ht="23.2" hidden="1" customHeight="1" x14ac:dyDescent="0.3">
      <c r="B89" s="128" t="s">
        <v>149</v>
      </c>
      <c r="C89" s="18" t="s">
        <v>150</v>
      </c>
      <c r="D89" s="19">
        <v>0</v>
      </c>
      <c r="E89" s="51">
        <v>0</v>
      </c>
      <c r="F89" s="129">
        <v>0</v>
      </c>
    </row>
    <row r="90" spans="2:6" ht="21.9" customHeight="1" x14ac:dyDescent="0.3">
      <c r="B90" s="130" t="s">
        <v>248</v>
      </c>
      <c r="C90" s="28">
        <v>55</v>
      </c>
      <c r="D90" s="14">
        <f>D91+D106</f>
        <v>2348022</v>
      </c>
      <c r="E90" s="14">
        <f>E91+E106</f>
        <v>2122148.4189999998</v>
      </c>
      <c r="F90" s="131">
        <f>F91+F106</f>
        <v>1988937.612</v>
      </c>
    </row>
    <row r="91" spans="2:6" ht="21.9" customHeight="1" x14ac:dyDescent="0.3">
      <c r="B91" s="132" t="s">
        <v>125</v>
      </c>
      <c r="C91" s="15" t="s">
        <v>247</v>
      </c>
      <c r="D91" s="16">
        <f>D92+D93+D98</f>
        <v>1822373</v>
      </c>
      <c r="E91" s="16">
        <f t="shared" ref="E91" si="4">E92+E93+E98</f>
        <v>1596499.419</v>
      </c>
      <c r="F91" s="133">
        <f>F92+F93+F98</f>
        <v>1463559.527</v>
      </c>
    </row>
    <row r="92" spans="2:6" ht="16" customHeight="1" x14ac:dyDescent="0.3">
      <c r="B92" s="119" t="s">
        <v>126</v>
      </c>
      <c r="C92" s="23" t="s">
        <v>127</v>
      </c>
      <c r="D92" s="20">
        <v>18000</v>
      </c>
      <c r="E92" s="50">
        <v>14871.174000000001</v>
      </c>
      <c r="F92" s="127">
        <v>10999.669</v>
      </c>
    </row>
    <row r="93" spans="2:6" ht="16" customHeight="1" x14ac:dyDescent="0.3">
      <c r="B93" s="119" t="s">
        <v>128</v>
      </c>
      <c r="C93" s="23" t="s">
        <v>129</v>
      </c>
      <c r="D93" s="20">
        <f>D94+D95+D96+D97</f>
        <v>3600</v>
      </c>
      <c r="E93" s="20">
        <f>E94+E95+E96+E97</f>
        <v>2874.9629999999997</v>
      </c>
      <c r="F93" s="125">
        <f>F94+F95+F96+F97</f>
        <v>1977.5810000000001</v>
      </c>
    </row>
    <row r="94" spans="2:6" ht="16" hidden="1" customHeight="1" x14ac:dyDescent="0.3">
      <c r="B94" s="119" t="s">
        <v>130</v>
      </c>
      <c r="C94" s="33" t="s">
        <v>151</v>
      </c>
      <c r="D94" s="11">
        <v>0</v>
      </c>
      <c r="E94" s="49">
        <v>0</v>
      </c>
      <c r="F94" s="120">
        <v>0</v>
      </c>
    </row>
    <row r="95" spans="2:6" ht="16" hidden="1" customHeight="1" x14ac:dyDescent="0.3">
      <c r="B95" s="119" t="s">
        <v>131</v>
      </c>
      <c r="C95" s="33" t="s">
        <v>152</v>
      </c>
      <c r="D95" s="11">
        <v>0</v>
      </c>
      <c r="E95" s="49">
        <v>0</v>
      </c>
      <c r="F95" s="120">
        <v>0</v>
      </c>
    </row>
    <row r="96" spans="2:6" ht="16" customHeight="1" x14ac:dyDescent="0.3">
      <c r="B96" s="119" t="s">
        <v>132</v>
      </c>
      <c r="C96" s="33" t="s">
        <v>153</v>
      </c>
      <c r="D96" s="11">
        <v>1350</v>
      </c>
      <c r="E96" s="49">
        <v>859</v>
      </c>
      <c r="F96" s="120">
        <v>789.45899999999995</v>
      </c>
    </row>
    <row r="97" spans="2:6" ht="16" customHeight="1" x14ac:dyDescent="0.3">
      <c r="B97" s="119" t="s">
        <v>133</v>
      </c>
      <c r="C97" s="33" t="s">
        <v>154</v>
      </c>
      <c r="D97" s="11">
        <v>2250</v>
      </c>
      <c r="E97" s="49">
        <v>2015.963</v>
      </c>
      <c r="F97" s="120">
        <v>1188.1220000000001</v>
      </c>
    </row>
    <row r="98" spans="2:6" ht="16" customHeight="1" x14ac:dyDescent="0.3">
      <c r="B98" s="126" t="s">
        <v>260</v>
      </c>
      <c r="C98" s="23" t="s">
        <v>134</v>
      </c>
      <c r="D98" s="20">
        <f>D99+D100+D101+D102+D103+D104+D105</f>
        <v>1800773</v>
      </c>
      <c r="E98" s="20">
        <f>E99+E104+E105+E100+E101+E102+E103</f>
        <v>1578753.2819999999</v>
      </c>
      <c r="F98" s="125">
        <f>F99+F104+F105+F100+F101+F102+F103</f>
        <v>1450582.277</v>
      </c>
    </row>
    <row r="99" spans="2:6" ht="16" customHeight="1" x14ac:dyDescent="0.3">
      <c r="B99" s="126" t="s">
        <v>261</v>
      </c>
      <c r="C99" s="23"/>
      <c r="D99" s="20">
        <v>529272</v>
      </c>
      <c r="E99" s="20">
        <v>517832.30499999999</v>
      </c>
      <c r="F99" s="125">
        <v>513824.87400000001</v>
      </c>
    </row>
    <row r="100" spans="2:6" ht="18.45" customHeight="1" x14ac:dyDescent="0.3">
      <c r="B100" s="197" t="s">
        <v>199</v>
      </c>
      <c r="C100" s="35"/>
      <c r="D100" s="199">
        <v>403</v>
      </c>
      <c r="E100" s="199">
        <v>403</v>
      </c>
      <c r="F100" s="240">
        <v>403</v>
      </c>
    </row>
    <row r="101" spans="2:6" ht="16" customHeight="1" x14ac:dyDescent="0.3">
      <c r="B101" s="119" t="s">
        <v>262</v>
      </c>
      <c r="C101" s="33" t="s">
        <v>155</v>
      </c>
      <c r="D101" s="11">
        <v>729900</v>
      </c>
      <c r="E101" s="49">
        <v>727536.26699999999</v>
      </c>
      <c r="F101" s="134">
        <v>709225.94900000002</v>
      </c>
    </row>
    <row r="102" spans="2:6" ht="16" customHeight="1" x14ac:dyDescent="0.3">
      <c r="B102" s="119" t="s">
        <v>263</v>
      </c>
      <c r="C102" s="33" t="s">
        <v>156</v>
      </c>
      <c r="D102" s="11">
        <v>158951</v>
      </c>
      <c r="E102" s="49">
        <v>153171.37299999999</v>
      </c>
      <c r="F102" s="134">
        <v>121429.692</v>
      </c>
    </row>
    <row r="103" spans="2:6" ht="16" customHeight="1" x14ac:dyDescent="0.3">
      <c r="B103" s="198" t="s">
        <v>264</v>
      </c>
      <c r="C103" s="45" t="s">
        <v>157</v>
      </c>
      <c r="D103" s="46">
        <v>364277</v>
      </c>
      <c r="E103" s="52">
        <v>175938.07199999999</v>
      </c>
      <c r="F103" s="135">
        <v>103355.851</v>
      </c>
    </row>
    <row r="104" spans="2:6" ht="16" customHeight="1" x14ac:dyDescent="0.3">
      <c r="B104" s="119" t="s">
        <v>135</v>
      </c>
      <c r="C104" s="34" t="s">
        <v>158</v>
      </c>
      <c r="D104" s="22">
        <v>12941</v>
      </c>
      <c r="E104" s="53">
        <v>1484.7380000000001</v>
      </c>
      <c r="F104" s="120">
        <v>1415.1869999999999</v>
      </c>
    </row>
    <row r="105" spans="2:6" ht="16" customHeight="1" x14ac:dyDescent="0.3">
      <c r="B105" s="119" t="s">
        <v>265</v>
      </c>
      <c r="C105" s="17"/>
      <c r="D105" s="22">
        <v>5029</v>
      </c>
      <c r="E105" s="53">
        <v>2387.527</v>
      </c>
      <c r="F105" s="136">
        <v>927.72400000000005</v>
      </c>
    </row>
    <row r="106" spans="2:6" ht="21.9" customHeight="1" x14ac:dyDescent="0.3">
      <c r="B106" s="132" t="s">
        <v>179</v>
      </c>
      <c r="C106" s="15" t="s">
        <v>226</v>
      </c>
      <c r="D106" s="16">
        <f>SUM(D107)</f>
        <v>525649</v>
      </c>
      <c r="E106" s="16">
        <f>SUM(E107)</f>
        <v>525649</v>
      </c>
      <c r="F106" s="137">
        <f>SUM(F107)</f>
        <v>525378.08499999996</v>
      </c>
    </row>
    <row r="107" spans="2:6" ht="21.05" customHeight="1" x14ac:dyDescent="0.3">
      <c r="B107" s="138" t="s">
        <v>136</v>
      </c>
      <c r="C107" s="191" t="s">
        <v>137</v>
      </c>
      <c r="D107" s="192">
        <v>525649</v>
      </c>
      <c r="E107" s="193">
        <v>525649</v>
      </c>
      <c r="F107" s="194">
        <v>525378.08499999996</v>
      </c>
    </row>
    <row r="108" spans="2:6" ht="25.35" customHeight="1" x14ac:dyDescent="0.3">
      <c r="B108" s="145" t="s">
        <v>284</v>
      </c>
      <c r="C108" s="225" t="s">
        <v>266</v>
      </c>
      <c r="D108" s="43">
        <f>D109+D113</f>
        <v>0</v>
      </c>
      <c r="E108" s="43">
        <f t="shared" ref="E108:F108" si="5">E109+E113</f>
        <v>0</v>
      </c>
      <c r="F108" s="146">
        <f t="shared" si="5"/>
        <v>0</v>
      </c>
    </row>
    <row r="109" spans="2:6" ht="16" customHeight="1" x14ac:dyDescent="0.3">
      <c r="B109" s="132"/>
      <c r="C109" s="15" t="s">
        <v>296</v>
      </c>
      <c r="D109" s="16">
        <f>D110+D111+D112</f>
        <v>0</v>
      </c>
      <c r="E109" s="16">
        <f>E110+E111+E112</f>
        <v>0</v>
      </c>
      <c r="F109" s="133">
        <f>F110+F111+F112</f>
        <v>0</v>
      </c>
    </row>
    <row r="110" spans="2:6" ht="16" customHeight="1" x14ac:dyDescent="0.3">
      <c r="B110" s="143" t="s">
        <v>159</v>
      </c>
      <c r="C110" s="32" t="s">
        <v>267</v>
      </c>
      <c r="D110" s="31"/>
      <c r="E110" s="54">
        <v>0</v>
      </c>
      <c r="F110" s="144">
        <v>0</v>
      </c>
    </row>
    <row r="111" spans="2:6" ht="16" customHeight="1" x14ac:dyDescent="0.3">
      <c r="B111" s="143" t="s">
        <v>162</v>
      </c>
      <c r="C111" s="32" t="s">
        <v>268</v>
      </c>
      <c r="D111" s="31"/>
      <c r="E111" s="54">
        <v>0</v>
      </c>
      <c r="F111" s="144">
        <v>0</v>
      </c>
    </row>
    <row r="112" spans="2:6" ht="16" customHeight="1" x14ac:dyDescent="0.3">
      <c r="B112" s="143" t="s">
        <v>169</v>
      </c>
      <c r="C112" s="32" t="s">
        <v>269</v>
      </c>
      <c r="D112" s="31"/>
      <c r="E112" s="54">
        <v>0</v>
      </c>
      <c r="F112" s="144">
        <v>0</v>
      </c>
    </row>
    <row r="113" spans="2:6" ht="16" customHeight="1" x14ac:dyDescent="0.3">
      <c r="B113" s="139" t="s">
        <v>173</v>
      </c>
      <c r="C113" s="24">
        <v>56.56</v>
      </c>
      <c r="D113" s="25">
        <f>D114+D115+D116</f>
        <v>0</v>
      </c>
      <c r="E113" s="25">
        <f>E114+E115+E116</f>
        <v>0</v>
      </c>
      <c r="F113" s="140">
        <f>F114+F115+F116</f>
        <v>0</v>
      </c>
    </row>
    <row r="114" spans="2:6" ht="16" customHeight="1" x14ac:dyDescent="0.3">
      <c r="B114" s="143" t="s">
        <v>159</v>
      </c>
      <c r="C114" s="32" t="s">
        <v>270</v>
      </c>
      <c r="D114" s="31"/>
      <c r="E114" s="54">
        <v>0</v>
      </c>
      <c r="F114" s="144">
        <v>0</v>
      </c>
    </row>
    <row r="115" spans="2:6" ht="16" customHeight="1" x14ac:dyDescent="0.3">
      <c r="B115" s="143" t="s">
        <v>162</v>
      </c>
      <c r="C115" s="32" t="s">
        <v>271</v>
      </c>
      <c r="D115" s="31"/>
      <c r="E115" s="54">
        <v>0</v>
      </c>
      <c r="F115" s="144">
        <v>0</v>
      </c>
    </row>
    <row r="116" spans="2:6" ht="16" customHeight="1" x14ac:dyDescent="0.3">
      <c r="B116" s="143" t="s">
        <v>169</v>
      </c>
      <c r="C116" s="32" t="s">
        <v>272</v>
      </c>
      <c r="D116" s="31"/>
      <c r="E116" s="54">
        <v>0</v>
      </c>
      <c r="F116" s="144">
        <v>0</v>
      </c>
    </row>
    <row r="117" spans="2:6" ht="33" customHeight="1" x14ac:dyDescent="0.3">
      <c r="B117" s="130" t="s">
        <v>285</v>
      </c>
      <c r="C117" s="29">
        <v>58</v>
      </c>
      <c r="D117" s="14">
        <f>D119+D124+D132+D128</f>
        <v>90919</v>
      </c>
      <c r="E117" s="14">
        <f>E119+E124+E128+E132</f>
        <v>90752.558999999994</v>
      </c>
      <c r="F117" s="131">
        <f>F119+F124+F128+F132</f>
        <v>90385.540999999997</v>
      </c>
    </row>
    <row r="118" spans="2:6" ht="21.9" customHeight="1" x14ac:dyDescent="0.3">
      <c r="B118" s="210" t="s">
        <v>215</v>
      </c>
      <c r="C118" s="211" t="s">
        <v>211</v>
      </c>
      <c r="D118" s="212">
        <f>D119</f>
        <v>80892</v>
      </c>
      <c r="E118" s="212">
        <f t="shared" ref="E118:F118" si="6">E119</f>
        <v>80892</v>
      </c>
      <c r="F118" s="213">
        <f t="shared" si="6"/>
        <v>80892</v>
      </c>
    </row>
    <row r="119" spans="2:6" ht="20.3" customHeight="1" x14ac:dyDescent="0.3">
      <c r="B119" s="141" t="s">
        <v>138</v>
      </c>
      <c r="C119" s="168" t="s">
        <v>211</v>
      </c>
      <c r="D119" s="21">
        <f>SUM(D120:D122)</f>
        <v>80892</v>
      </c>
      <c r="E119" s="21">
        <f t="shared" ref="E119:F119" si="7">SUM(E120:E122)</f>
        <v>80892</v>
      </c>
      <c r="F119" s="142">
        <f t="shared" si="7"/>
        <v>80892</v>
      </c>
    </row>
    <row r="120" spans="2:6" ht="16" customHeight="1" x14ac:dyDescent="0.3">
      <c r="B120" s="143" t="s">
        <v>159</v>
      </c>
      <c r="C120" s="10" t="s">
        <v>164</v>
      </c>
      <c r="D120" s="11">
        <v>13595</v>
      </c>
      <c r="E120" s="49">
        <v>13595</v>
      </c>
      <c r="F120" s="120">
        <v>13595</v>
      </c>
    </row>
    <row r="121" spans="2:6" ht="16" customHeight="1" x14ac:dyDescent="0.3">
      <c r="B121" s="143" t="s">
        <v>162</v>
      </c>
      <c r="C121" s="10" t="s">
        <v>163</v>
      </c>
      <c r="D121" s="11">
        <v>54381</v>
      </c>
      <c r="E121" s="49">
        <v>54381</v>
      </c>
      <c r="F121" s="120">
        <v>54381</v>
      </c>
    </row>
    <row r="122" spans="2:6" ht="16" customHeight="1" x14ac:dyDescent="0.3">
      <c r="B122" s="143" t="s">
        <v>169</v>
      </c>
      <c r="C122" s="10" t="s">
        <v>165</v>
      </c>
      <c r="D122" s="11">
        <v>12916</v>
      </c>
      <c r="E122" s="49">
        <v>12916</v>
      </c>
      <c r="F122" s="120">
        <v>12916</v>
      </c>
    </row>
    <row r="123" spans="2:6" ht="17.850000000000001" customHeight="1" x14ac:dyDescent="0.3">
      <c r="B123" s="214" t="s">
        <v>274</v>
      </c>
      <c r="C123" s="215" t="s">
        <v>212</v>
      </c>
      <c r="D123" s="217">
        <f>D124</f>
        <v>1400</v>
      </c>
      <c r="E123" s="217">
        <f t="shared" ref="E123:F123" si="8">E124</f>
        <v>1399.559</v>
      </c>
      <c r="F123" s="224">
        <f t="shared" si="8"/>
        <v>1312.8140000000001</v>
      </c>
    </row>
    <row r="124" spans="2:6" ht="18.45" customHeight="1" x14ac:dyDescent="0.3">
      <c r="B124" s="141" t="s">
        <v>273</v>
      </c>
      <c r="C124" s="200" t="s">
        <v>212</v>
      </c>
      <c r="D124" s="21">
        <f>D125+D126+D127</f>
        <v>1400</v>
      </c>
      <c r="E124" s="21">
        <f>E125+E126+E127</f>
        <v>1399.559</v>
      </c>
      <c r="F124" s="142">
        <f>F125+F126+F127</f>
        <v>1312.8140000000001</v>
      </c>
    </row>
    <row r="125" spans="2:6" ht="16" customHeight="1" x14ac:dyDescent="0.3">
      <c r="B125" s="143" t="s">
        <v>159</v>
      </c>
      <c r="C125" s="32" t="s">
        <v>166</v>
      </c>
      <c r="D125" s="31">
        <v>224</v>
      </c>
      <c r="E125" s="54">
        <v>224</v>
      </c>
      <c r="F125" s="144">
        <v>210.261</v>
      </c>
    </row>
    <row r="126" spans="2:6" ht="16" customHeight="1" x14ac:dyDescent="0.3">
      <c r="B126" s="143" t="s">
        <v>162</v>
      </c>
      <c r="C126" s="32" t="s">
        <v>167</v>
      </c>
      <c r="D126" s="31">
        <v>1176</v>
      </c>
      <c r="E126" s="54">
        <v>1175.559</v>
      </c>
      <c r="F126" s="144">
        <v>1102.5530000000001</v>
      </c>
    </row>
    <row r="127" spans="2:6" ht="16" hidden="1" customHeight="1" x14ac:dyDescent="0.3">
      <c r="B127" s="143" t="s">
        <v>169</v>
      </c>
      <c r="C127" s="32" t="s">
        <v>168</v>
      </c>
      <c r="D127" s="31"/>
      <c r="E127" s="54"/>
      <c r="F127" s="144"/>
    </row>
    <row r="128" spans="2:6" ht="24.2" customHeight="1" x14ac:dyDescent="0.3">
      <c r="B128" s="210" t="s">
        <v>297</v>
      </c>
      <c r="C128" s="216">
        <v>58.14</v>
      </c>
      <c r="D128" s="212">
        <f>D129+D130+D131</f>
        <v>800</v>
      </c>
      <c r="E128" s="212">
        <f t="shared" ref="E128:F128" si="9">E129+E130+E131</f>
        <v>800</v>
      </c>
      <c r="F128" s="213">
        <f t="shared" si="9"/>
        <v>763.47100000000012</v>
      </c>
    </row>
    <row r="129" spans="2:6" ht="16" customHeight="1" x14ac:dyDescent="0.3">
      <c r="B129" s="143" t="s">
        <v>159</v>
      </c>
      <c r="C129" s="32" t="s">
        <v>170</v>
      </c>
      <c r="D129" s="31">
        <v>118</v>
      </c>
      <c r="E129" s="54">
        <v>118</v>
      </c>
      <c r="F129" s="144">
        <v>112.72499999999999</v>
      </c>
    </row>
    <row r="130" spans="2:6" ht="16" customHeight="1" x14ac:dyDescent="0.3">
      <c r="B130" s="143" t="s">
        <v>162</v>
      </c>
      <c r="C130" s="32" t="s">
        <v>171</v>
      </c>
      <c r="D130" s="31">
        <v>659</v>
      </c>
      <c r="E130" s="54">
        <v>659</v>
      </c>
      <c r="F130" s="144">
        <v>627.76700000000005</v>
      </c>
    </row>
    <row r="131" spans="2:6" ht="16" customHeight="1" x14ac:dyDescent="0.3">
      <c r="B131" s="143" t="s">
        <v>169</v>
      </c>
      <c r="C131" s="32" t="s">
        <v>186</v>
      </c>
      <c r="D131" s="31">
        <v>23</v>
      </c>
      <c r="E131" s="54">
        <v>23</v>
      </c>
      <c r="F131" s="144">
        <v>22.978999999999999</v>
      </c>
    </row>
    <row r="132" spans="2:6" ht="27.65" customHeight="1" x14ac:dyDescent="0.3">
      <c r="B132" s="210" t="s">
        <v>275</v>
      </c>
      <c r="C132" s="216" t="s">
        <v>250</v>
      </c>
      <c r="D132" s="212">
        <f>D133+D134+D135</f>
        <v>7827</v>
      </c>
      <c r="E132" s="212">
        <f t="shared" ref="E132:F132" si="10">E133+E134+E135</f>
        <v>7661</v>
      </c>
      <c r="F132" s="213">
        <f t="shared" si="10"/>
        <v>7417.2560000000003</v>
      </c>
    </row>
    <row r="133" spans="2:6" ht="16" customHeight="1" x14ac:dyDescent="0.3">
      <c r="B133" s="143" t="s">
        <v>159</v>
      </c>
      <c r="C133" s="32" t="s">
        <v>160</v>
      </c>
      <c r="D133" s="31">
        <v>1237</v>
      </c>
      <c r="E133" s="54">
        <v>1237</v>
      </c>
      <c r="F133" s="144">
        <v>1204.317</v>
      </c>
    </row>
    <row r="134" spans="2:6" ht="16" customHeight="1" x14ac:dyDescent="0.3">
      <c r="B134" s="143" t="s">
        <v>162</v>
      </c>
      <c r="C134" s="32" t="s">
        <v>161</v>
      </c>
      <c r="D134" s="31">
        <v>6316</v>
      </c>
      <c r="E134" s="54">
        <v>6220</v>
      </c>
      <c r="F134" s="144">
        <v>6031.4030000000002</v>
      </c>
    </row>
    <row r="135" spans="2:6" ht="16" customHeight="1" x14ac:dyDescent="0.3">
      <c r="B135" s="143" t="s">
        <v>169</v>
      </c>
      <c r="C135" s="32" t="s">
        <v>172</v>
      </c>
      <c r="D135" s="31">
        <v>274</v>
      </c>
      <c r="E135" s="54">
        <v>204</v>
      </c>
      <c r="F135" s="144">
        <v>181.536</v>
      </c>
    </row>
    <row r="136" spans="2:6" ht="22.5" customHeight="1" x14ac:dyDescent="0.3">
      <c r="B136" s="145" t="s">
        <v>216</v>
      </c>
      <c r="C136" s="28">
        <v>59</v>
      </c>
      <c r="D136" s="43">
        <f>D137+D138</f>
        <v>249</v>
      </c>
      <c r="E136" s="43">
        <f t="shared" ref="E136:F136" si="11">E137+E138</f>
        <v>249</v>
      </c>
      <c r="F136" s="146">
        <f t="shared" si="11"/>
        <v>248.77600000000001</v>
      </c>
    </row>
    <row r="137" spans="2:6" ht="17.850000000000001" customHeight="1" x14ac:dyDescent="0.3">
      <c r="B137" s="143" t="s">
        <v>217</v>
      </c>
      <c r="C137" s="66" t="s">
        <v>228</v>
      </c>
      <c r="D137" s="31">
        <v>19</v>
      </c>
      <c r="E137" s="54">
        <v>19</v>
      </c>
      <c r="F137" s="181">
        <v>18.776</v>
      </c>
    </row>
    <row r="138" spans="2:6" ht="21.35" customHeight="1" x14ac:dyDescent="0.3">
      <c r="B138" s="143" t="s">
        <v>218</v>
      </c>
      <c r="C138" s="66" t="s">
        <v>229</v>
      </c>
      <c r="D138" s="31">
        <v>230</v>
      </c>
      <c r="E138" s="54">
        <v>230</v>
      </c>
      <c r="F138" s="181">
        <v>230</v>
      </c>
    </row>
    <row r="139" spans="2:6" ht="29.95" customHeight="1" x14ac:dyDescent="0.3">
      <c r="B139" s="145" t="s">
        <v>286</v>
      </c>
      <c r="C139" s="28">
        <v>61</v>
      </c>
      <c r="D139" s="43">
        <f>D140+D141+D142+D145+D148</f>
        <v>125825</v>
      </c>
      <c r="E139" s="43">
        <f t="shared" ref="E139:F139" si="12">E140+E141+E142+E145+E148</f>
        <v>95426.603000000003</v>
      </c>
      <c r="F139" s="146">
        <f t="shared" si="12"/>
        <v>66016.13</v>
      </c>
    </row>
    <row r="140" spans="2:6" ht="17" customHeight="1" x14ac:dyDescent="0.3">
      <c r="B140" s="143" t="s">
        <v>242</v>
      </c>
      <c r="C140" s="32" t="s">
        <v>230</v>
      </c>
      <c r="D140" s="31">
        <v>14721</v>
      </c>
      <c r="E140" s="54">
        <v>11962</v>
      </c>
      <c r="F140" s="181">
        <v>11815.709000000001</v>
      </c>
    </row>
    <row r="141" spans="2:6" ht="17" customHeight="1" x14ac:dyDescent="0.3">
      <c r="B141" s="143" t="s">
        <v>241</v>
      </c>
      <c r="C141" s="32" t="s">
        <v>231</v>
      </c>
      <c r="D141" s="31">
        <v>1212</v>
      </c>
      <c r="E141" s="54">
        <v>46</v>
      </c>
      <c r="F141" s="181">
        <v>44.100999999999999</v>
      </c>
    </row>
    <row r="142" spans="2:6" ht="27.95" customHeight="1" x14ac:dyDescent="0.3">
      <c r="B142" s="150" t="s">
        <v>244</v>
      </c>
      <c r="C142" s="152" t="s">
        <v>232</v>
      </c>
      <c r="D142" s="151">
        <f>D143+D144</f>
        <v>80479</v>
      </c>
      <c r="E142" s="151">
        <f t="shared" ref="E142:F142" si="13">E143+E144</f>
        <v>62971</v>
      </c>
      <c r="F142" s="167">
        <f t="shared" si="13"/>
        <v>41716.645000000004</v>
      </c>
    </row>
    <row r="143" spans="2:6" ht="19.05" customHeight="1" x14ac:dyDescent="0.3">
      <c r="B143" s="143" t="s">
        <v>242</v>
      </c>
      <c r="C143" s="32" t="s">
        <v>233</v>
      </c>
      <c r="D143" s="31">
        <v>74959</v>
      </c>
      <c r="E143" s="54">
        <v>59059</v>
      </c>
      <c r="F143" s="181">
        <v>38511.230000000003</v>
      </c>
    </row>
    <row r="144" spans="2:6" ht="19.05" customHeight="1" x14ac:dyDescent="0.3">
      <c r="B144" s="143" t="s">
        <v>241</v>
      </c>
      <c r="C144" s="32" t="s">
        <v>234</v>
      </c>
      <c r="D144" s="31">
        <v>5520</v>
      </c>
      <c r="E144" s="54">
        <v>3912</v>
      </c>
      <c r="F144" s="181">
        <v>3205.415</v>
      </c>
    </row>
    <row r="145" spans="2:6" ht="27.95" customHeight="1" x14ac:dyDescent="0.3">
      <c r="B145" s="150" t="s">
        <v>245</v>
      </c>
      <c r="C145" s="152" t="s">
        <v>235</v>
      </c>
      <c r="D145" s="151">
        <f>D146+D147</f>
        <v>21185</v>
      </c>
      <c r="E145" s="151">
        <f t="shared" ref="E145:F145" si="14">E146+E147</f>
        <v>16780.602999999999</v>
      </c>
      <c r="F145" s="167">
        <f t="shared" si="14"/>
        <v>11349.208000000001</v>
      </c>
    </row>
    <row r="146" spans="2:6" ht="19.05" customHeight="1" x14ac:dyDescent="0.3">
      <c r="B146" s="143" t="s">
        <v>242</v>
      </c>
      <c r="C146" s="32" t="s">
        <v>240</v>
      </c>
      <c r="D146" s="31">
        <v>19852</v>
      </c>
      <c r="E146" s="54">
        <v>15816.602999999999</v>
      </c>
      <c r="F146" s="181">
        <v>10440.249</v>
      </c>
    </row>
    <row r="147" spans="2:6" ht="19.05" customHeight="1" x14ac:dyDescent="0.3">
      <c r="B147" s="143" t="s">
        <v>241</v>
      </c>
      <c r="C147" s="32" t="s">
        <v>236</v>
      </c>
      <c r="D147" s="31">
        <v>1333</v>
      </c>
      <c r="E147" s="54">
        <v>964</v>
      </c>
      <c r="F147" s="181">
        <v>908.95899999999995</v>
      </c>
    </row>
    <row r="148" spans="2:6" ht="16" customHeight="1" x14ac:dyDescent="0.3">
      <c r="B148" s="150" t="s">
        <v>243</v>
      </c>
      <c r="C148" s="152" t="s">
        <v>237</v>
      </c>
      <c r="D148" s="151">
        <f>D149+D150</f>
        <v>8228</v>
      </c>
      <c r="E148" s="151">
        <f>E149+E150</f>
        <v>3667</v>
      </c>
      <c r="F148" s="167">
        <f t="shared" ref="F148" si="15">F149+F150</f>
        <v>1090.4669999999999</v>
      </c>
    </row>
    <row r="149" spans="2:6" ht="19.05" customHeight="1" x14ac:dyDescent="0.3">
      <c r="B149" s="143" t="s">
        <v>242</v>
      </c>
      <c r="C149" s="32" t="s">
        <v>238</v>
      </c>
      <c r="D149" s="31">
        <v>7960</v>
      </c>
      <c r="E149" s="54">
        <v>3577</v>
      </c>
      <c r="F149" s="181">
        <v>1028.1949999999999</v>
      </c>
    </row>
    <row r="150" spans="2:6" ht="19.05" customHeight="1" x14ac:dyDescent="0.3">
      <c r="B150" s="143" t="s">
        <v>241</v>
      </c>
      <c r="C150" s="32" t="s">
        <v>239</v>
      </c>
      <c r="D150" s="31">
        <v>268</v>
      </c>
      <c r="E150" s="54">
        <v>90</v>
      </c>
      <c r="F150" s="181">
        <v>62.271999999999998</v>
      </c>
    </row>
    <row r="151" spans="2:6" ht="19.05" customHeight="1" x14ac:dyDescent="0.3">
      <c r="B151" s="115" t="s">
        <v>287</v>
      </c>
      <c r="C151" s="18" t="s">
        <v>139</v>
      </c>
      <c r="D151" s="7">
        <f>D152</f>
        <v>2610</v>
      </c>
      <c r="E151" s="7">
        <f t="shared" ref="E151" si="16">E152</f>
        <v>1424.7449999999999</v>
      </c>
      <c r="F151" s="116">
        <f>F152</f>
        <v>1322.4490000000001</v>
      </c>
    </row>
    <row r="152" spans="2:6" ht="19.05" customHeight="1" x14ac:dyDescent="0.3">
      <c r="B152" s="128" t="s">
        <v>288</v>
      </c>
      <c r="C152" s="18" t="s">
        <v>140</v>
      </c>
      <c r="D152" s="190">
        <f>D153+D157</f>
        <v>2610</v>
      </c>
      <c r="E152" s="190">
        <f t="shared" ref="E152" si="17">E153+E157</f>
        <v>1424.7449999999999</v>
      </c>
      <c r="F152" s="196">
        <f>F153+F157</f>
        <v>1322.4490000000001</v>
      </c>
    </row>
    <row r="153" spans="2:6" ht="17.850000000000001" customHeight="1" x14ac:dyDescent="0.3">
      <c r="B153" s="173" t="s">
        <v>258</v>
      </c>
      <c r="C153" s="174" t="s">
        <v>141</v>
      </c>
      <c r="D153" s="183">
        <f>D154+D155+D156</f>
        <v>1741</v>
      </c>
      <c r="E153" s="183">
        <f>E154+E155+E156</f>
        <v>555.94499999999994</v>
      </c>
      <c r="F153" s="195">
        <f>F154+F155+F156</f>
        <v>539.09299999999996</v>
      </c>
    </row>
    <row r="154" spans="2:6" ht="19.05" customHeight="1" x14ac:dyDescent="0.3">
      <c r="B154" s="171" t="s">
        <v>257</v>
      </c>
      <c r="C154" s="172" t="s">
        <v>142</v>
      </c>
      <c r="D154" s="182">
        <v>349</v>
      </c>
      <c r="E154" s="182">
        <v>349</v>
      </c>
      <c r="F154" s="184">
        <v>346.238</v>
      </c>
    </row>
    <row r="155" spans="2:6" ht="19.05" customHeight="1" x14ac:dyDescent="0.3">
      <c r="B155" s="169" t="s">
        <v>180</v>
      </c>
      <c r="C155" s="12" t="s">
        <v>143</v>
      </c>
      <c r="D155" s="185">
        <v>517</v>
      </c>
      <c r="E155" s="186">
        <v>116.94499999999999</v>
      </c>
      <c r="F155" s="148">
        <v>116.297</v>
      </c>
    </row>
    <row r="156" spans="2:6" ht="19.05" customHeight="1" x14ac:dyDescent="0.3">
      <c r="B156" s="169" t="s">
        <v>144</v>
      </c>
      <c r="C156" s="12" t="s">
        <v>145</v>
      </c>
      <c r="D156" s="185">
        <v>875</v>
      </c>
      <c r="E156" s="186">
        <v>90</v>
      </c>
      <c r="F156" s="148">
        <v>76.558000000000007</v>
      </c>
    </row>
    <row r="157" spans="2:6" ht="19.05" customHeight="1" thickBot="1" x14ac:dyDescent="0.35">
      <c r="B157" s="170" t="s">
        <v>181</v>
      </c>
      <c r="C157" s="166" t="s">
        <v>183</v>
      </c>
      <c r="D157" s="187">
        <v>869</v>
      </c>
      <c r="E157" s="188">
        <v>868.8</v>
      </c>
      <c r="F157" s="189">
        <v>783.35599999999999</v>
      </c>
    </row>
    <row r="158" spans="2:6" ht="23.9" customHeight="1" thickBot="1" x14ac:dyDescent="0.35">
      <c r="B158" s="234" t="s">
        <v>292</v>
      </c>
      <c r="C158" s="230" t="s">
        <v>202</v>
      </c>
      <c r="D158" s="231"/>
      <c r="E158" s="232"/>
      <c r="F158" s="233"/>
    </row>
    <row r="159" spans="2:6" ht="17.3" customHeight="1" thickBot="1" x14ac:dyDescent="0.35">
      <c r="B159" s="226"/>
      <c r="C159" s="227" t="s">
        <v>293</v>
      </c>
      <c r="D159" s="228"/>
      <c r="E159" s="229"/>
      <c r="F159" s="239">
        <v>-0.124</v>
      </c>
    </row>
    <row r="160" spans="2:6" ht="17.3" customHeight="1" thickBot="1" x14ac:dyDescent="0.35">
      <c r="B160" s="226"/>
      <c r="C160" s="227" t="s">
        <v>294</v>
      </c>
      <c r="D160" s="228"/>
      <c r="E160" s="229"/>
      <c r="F160" s="246">
        <v>-960.81399999999996</v>
      </c>
    </row>
    <row r="161" spans="2:7" ht="23.9" customHeight="1" thickBot="1" x14ac:dyDescent="0.35">
      <c r="B161" s="235" t="s">
        <v>295</v>
      </c>
      <c r="C161" s="163"/>
      <c r="D161" s="164"/>
      <c r="E161" s="165"/>
      <c r="F161" s="247">
        <f>F160+F159</f>
        <v>-960.93799999999999</v>
      </c>
    </row>
    <row r="162" spans="2:7" s="58" customFormat="1" ht="25.95" customHeight="1" thickBot="1" x14ac:dyDescent="0.25">
      <c r="B162" s="61" t="s">
        <v>200</v>
      </c>
      <c r="C162" s="60"/>
      <c r="D162" s="60"/>
      <c r="E162" s="60"/>
      <c r="F162" s="241" t="s">
        <v>182</v>
      </c>
      <c r="G162" s="57"/>
    </row>
    <row r="163" spans="2:7" s="58" customFormat="1" ht="40.35" customHeight="1" thickBot="1" x14ac:dyDescent="0.25">
      <c r="B163" s="68" t="s">
        <v>201</v>
      </c>
      <c r="C163" s="68" t="s">
        <v>214</v>
      </c>
      <c r="D163" s="4" t="str">
        <f>D8</f>
        <v>BUGET
2023</v>
      </c>
      <c r="E163" s="47" t="str">
        <f>E8</f>
        <v>DESCHIDERI
01.01. - 31.12.2023</v>
      </c>
      <c r="F163" s="85" t="str">
        <f>F8</f>
        <v>PLĂȚI
 01.01. - 31.12.2023</v>
      </c>
    </row>
    <row r="164" spans="2:7" ht="19.05" customHeight="1" thickTop="1" thickBot="1" x14ac:dyDescent="0.35">
      <c r="B164" s="91" t="s">
        <v>184</v>
      </c>
      <c r="C164" s="37" t="s">
        <v>185</v>
      </c>
      <c r="D164" s="38">
        <v>1</v>
      </c>
      <c r="E164" s="48">
        <v>2</v>
      </c>
      <c r="F164" s="86">
        <v>3</v>
      </c>
    </row>
    <row r="165" spans="2:7" s="58" customFormat="1" ht="19.45" customHeight="1" thickBot="1" x14ac:dyDescent="0.25">
      <c r="B165" s="95" t="s">
        <v>203</v>
      </c>
      <c r="C165" s="69" t="s">
        <v>202</v>
      </c>
      <c r="D165" s="76">
        <f>D166</f>
        <v>100665</v>
      </c>
      <c r="E165" s="76">
        <f>E166</f>
        <v>80465.646999999997</v>
      </c>
      <c r="F165" s="87">
        <f>F166</f>
        <v>71193.079000000012</v>
      </c>
    </row>
    <row r="166" spans="2:7" s="58" customFormat="1" ht="24.05" customHeight="1" thickBot="1" x14ac:dyDescent="0.25">
      <c r="B166" s="96" t="s">
        <v>283</v>
      </c>
      <c r="C166" s="59"/>
      <c r="D166" s="77">
        <f>D167+D169+D172+D181+D193</f>
        <v>100665</v>
      </c>
      <c r="E166" s="77">
        <f>E167+E169+E172+E181+E193</f>
        <v>80465.646999999997</v>
      </c>
      <c r="F166" s="238">
        <f>F167+F169+F172+F181</f>
        <v>71193.079000000012</v>
      </c>
    </row>
    <row r="167" spans="2:7" s="58" customFormat="1" ht="26.35" customHeight="1" thickTop="1" thickBot="1" x14ac:dyDescent="0.25">
      <c r="B167" s="97" t="s">
        <v>289</v>
      </c>
      <c r="C167" s="162">
        <v>51</v>
      </c>
      <c r="D167" s="79">
        <f>D168</f>
        <v>70691</v>
      </c>
      <c r="E167" s="79">
        <f>E168</f>
        <v>70690.600000000006</v>
      </c>
      <c r="F167" s="88">
        <f>F168</f>
        <v>61647.434000000001</v>
      </c>
    </row>
    <row r="168" spans="2:7" s="58" customFormat="1" ht="21.05" customHeight="1" thickBot="1" x14ac:dyDescent="0.25">
      <c r="B168" s="98" t="s">
        <v>205</v>
      </c>
      <c r="C168" s="23" t="s">
        <v>204</v>
      </c>
      <c r="D168" s="22">
        <v>70691</v>
      </c>
      <c r="E168" s="22">
        <v>70690.600000000006</v>
      </c>
      <c r="F168" s="99">
        <v>61647.434000000001</v>
      </c>
    </row>
    <row r="169" spans="2:7" s="58" customFormat="1" ht="21.05" customHeight="1" thickBot="1" x14ac:dyDescent="0.25">
      <c r="B169" s="156" t="s">
        <v>248</v>
      </c>
      <c r="C169" s="157" t="s">
        <v>206</v>
      </c>
      <c r="D169" s="158">
        <f>D170</f>
        <v>750</v>
      </c>
      <c r="E169" s="158">
        <f t="shared" ref="E169:F169" si="18">E170</f>
        <v>728</v>
      </c>
      <c r="F169" s="159">
        <f t="shared" si="18"/>
        <v>713.73</v>
      </c>
    </row>
    <row r="170" spans="2:7" s="58" customFormat="1" ht="19.05" customHeight="1" thickBot="1" x14ac:dyDescent="0.25">
      <c r="B170" s="101" t="s">
        <v>227</v>
      </c>
      <c r="C170" s="73" t="s">
        <v>226</v>
      </c>
      <c r="D170" s="80">
        <f>D171</f>
        <v>750</v>
      </c>
      <c r="E170" s="80">
        <f t="shared" ref="E170:F170" si="19">E171</f>
        <v>728</v>
      </c>
      <c r="F170" s="100">
        <f t="shared" si="19"/>
        <v>713.73</v>
      </c>
    </row>
    <row r="171" spans="2:7" s="58" customFormat="1" ht="19.05" customHeight="1" thickBot="1" x14ac:dyDescent="0.25">
      <c r="B171" s="154" t="s">
        <v>136</v>
      </c>
      <c r="C171" s="75" t="s">
        <v>137</v>
      </c>
      <c r="D171" s="74">
        <v>750</v>
      </c>
      <c r="E171" s="74">
        <v>728</v>
      </c>
      <c r="F171" s="102">
        <v>713.73</v>
      </c>
    </row>
    <row r="172" spans="2:7" s="58" customFormat="1" ht="27.8" customHeight="1" thickBot="1" x14ac:dyDescent="0.25">
      <c r="B172" s="156" t="s">
        <v>290</v>
      </c>
      <c r="C172" s="160">
        <v>58</v>
      </c>
      <c r="D172" s="161">
        <f>D173+D178</f>
        <v>10355</v>
      </c>
      <c r="E172" s="161">
        <f t="shared" ref="E172:F172" si="20">E173+E178</f>
        <v>2437.15</v>
      </c>
      <c r="F172" s="242">
        <f t="shared" si="20"/>
        <v>2371.317</v>
      </c>
    </row>
    <row r="173" spans="2:7" s="58" customFormat="1" ht="19.05" customHeight="1" x14ac:dyDescent="0.2">
      <c r="B173" s="103" t="s">
        <v>207</v>
      </c>
      <c r="C173" s="153" t="s">
        <v>211</v>
      </c>
      <c r="D173" s="81">
        <f>D174</f>
        <v>8292</v>
      </c>
      <c r="E173" s="81">
        <f>E174</f>
        <v>375</v>
      </c>
      <c r="F173" s="155">
        <f>F174</f>
        <v>313.64300000000003</v>
      </c>
    </row>
    <row r="174" spans="2:7" s="58" customFormat="1" ht="19.05" customHeight="1" x14ac:dyDescent="0.2">
      <c r="B174" s="108" t="s">
        <v>210</v>
      </c>
      <c r="C174" s="65" t="s">
        <v>211</v>
      </c>
      <c r="D174" s="44">
        <f>D175+D176+D177</f>
        <v>8292</v>
      </c>
      <c r="E174" s="44">
        <f>E175+E176+E177</f>
        <v>375</v>
      </c>
      <c r="F174" s="104">
        <f>F175+F176+F177</f>
        <v>313.64300000000003</v>
      </c>
    </row>
    <row r="175" spans="2:7" s="58" customFormat="1" ht="19.05" customHeight="1" x14ac:dyDescent="0.2">
      <c r="B175" s="105" t="s">
        <v>208</v>
      </c>
      <c r="C175" s="66" t="s">
        <v>164</v>
      </c>
      <c r="D175" s="31">
        <v>1055</v>
      </c>
      <c r="E175" s="31">
        <v>56.2</v>
      </c>
      <c r="F175" s="106">
        <v>47.009</v>
      </c>
    </row>
    <row r="176" spans="2:7" s="58" customFormat="1" ht="19.05" customHeight="1" x14ac:dyDescent="0.2">
      <c r="B176" s="105" t="s">
        <v>209</v>
      </c>
      <c r="C176" s="67" t="s">
        <v>163</v>
      </c>
      <c r="D176" s="31">
        <v>5965</v>
      </c>
      <c r="E176" s="31">
        <v>312.75</v>
      </c>
      <c r="F176" s="106">
        <v>264.26400000000001</v>
      </c>
    </row>
    <row r="177" spans="2:6" s="58" customFormat="1" ht="19.05" customHeight="1" x14ac:dyDescent="0.2">
      <c r="B177" s="107" t="s">
        <v>169</v>
      </c>
      <c r="C177" s="67" t="s">
        <v>165</v>
      </c>
      <c r="D177" s="31">
        <v>1272</v>
      </c>
      <c r="E177" s="236">
        <v>6.05</v>
      </c>
      <c r="F177" s="106">
        <v>2.37</v>
      </c>
    </row>
    <row r="178" spans="2:6" s="58" customFormat="1" ht="17" customHeight="1" x14ac:dyDescent="0.2">
      <c r="B178" s="109" t="s">
        <v>246</v>
      </c>
      <c r="C178" s="23" t="s">
        <v>212</v>
      </c>
      <c r="D178" s="44">
        <f>D179+D180</f>
        <v>2063</v>
      </c>
      <c r="E178" s="44">
        <f>E179+E180</f>
        <v>2062.15</v>
      </c>
      <c r="F178" s="44">
        <f>F179+F180</f>
        <v>2057.674</v>
      </c>
    </row>
    <row r="179" spans="2:6" s="58" customFormat="1" ht="19.05" customHeight="1" x14ac:dyDescent="0.2">
      <c r="B179" s="107" t="s">
        <v>208</v>
      </c>
      <c r="C179" s="66" t="s">
        <v>166</v>
      </c>
      <c r="D179" s="31">
        <v>331</v>
      </c>
      <c r="E179" s="31">
        <v>330.274</v>
      </c>
      <c r="F179" s="106">
        <v>329.55700000000002</v>
      </c>
    </row>
    <row r="180" spans="2:6" s="58" customFormat="1" ht="19.05" customHeight="1" thickBot="1" x14ac:dyDescent="0.25">
      <c r="B180" s="110" t="s">
        <v>213</v>
      </c>
      <c r="C180" s="62" t="s">
        <v>167</v>
      </c>
      <c r="D180" s="82">
        <v>1732</v>
      </c>
      <c r="E180" s="82">
        <v>1731.876</v>
      </c>
      <c r="F180" s="111">
        <v>1728.117</v>
      </c>
    </row>
    <row r="181" spans="2:6" ht="34" customHeight="1" x14ac:dyDescent="0.3">
      <c r="B181" s="145" t="s">
        <v>291</v>
      </c>
      <c r="C181" s="28">
        <v>60</v>
      </c>
      <c r="D181" s="43">
        <f>D182+D183+D184+D187+D190</f>
        <v>17607</v>
      </c>
      <c r="E181" s="43">
        <f>E182+E183+E184+E187</f>
        <v>6609.8969999999999</v>
      </c>
      <c r="F181" s="146">
        <f>F182+F183+F184+F187+F190</f>
        <v>6460.598</v>
      </c>
    </row>
    <row r="182" spans="2:6" ht="19.05" customHeight="1" x14ac:dyDescent="0.3">
      <c r="B182" s="147" t="s">
        <v>242</v>
      </c>
      <c r="C182" s="32" t="s">
        <v>252</v>
      </c>
      <c r="D182" s="31">
        <v>7307</v>
      </c>
      <c r="E182" s="54">
        <v>4394.1499999999996</v>
      </c>
      <c r="F182" s="181">
        <v>4268.0389999999998</v>
      </c>
    </row>
    <row r="183" spans="2:6" ht="19.05" customHeight="1" x14ac:dyDescent="0.3">
      <c r="B183" s="147" t="s">
        <v>241</v>
      </c>
      <c r="C183" s="32" t="s">
        <v>253</v>
      </c>
      <c r="D183" s="31">
        <v>1388</v>
      </c>
      <c r="E183" s="54">
        <v>85.531999999999996</v>
      </c>
      <c r="F183" s="181">
        <v>77.933000000000007</v>
      </c>
    </row>
    <row r="184" spans="2:6" ht="27.95" customHeight="1" x14ac:dyDescent="0.3">
      <c r="B184" s="177" t="s">
        <v>244</v>
      </c>
      <c r="C184" s="178" t="s">
        <v>254</v>
      </c>
      <c r="D184" s="179">
        <f>D185+D186</f>
        <v>4300</v>
      </c>
      <c r="E184" s="179">
        <f t="shared" ref="E184" si="21">E185+E186</f>
        <v>1808.2860000000001</v>
      </c>
      <c r="F184" s="180">
        <f t="shared" ref="F184" si="22">F185+F186</f>
        <v>1792.6990000000001</v>
      </c>
    </row>
    <row r="185" spans="2:6" ht="19.05" customHeight="1" x14ac:dyDescent="0.3">
      <c r="B185" s="147" t="s">
        <v>242</v>
      </c>
      <c r="C185" s="32" t="s">
        <v>255</v>
      </c>
      <c r="D185" s="31">
        <v>3501</v>
      </c>
      <c r="E185" s="54">
        <v>1808.2860000000001</v>
      </c>
      <c r="F185" s="181">
        <v>1792.6990000000001</v>
      </c>
    </row>
    <row r="186" spans="2:6" ht="19.05" customHeight="1" x14ac:dyDescent="0.3">
      <c r="B186" s="147" t="s">
        <v>241</v>
      </c>
      <c r="C186" s="32" t="s">
        <v>256</v>
      </c>
      <c r="D186" s="31">
        <v>799</v>
      </c>
      <c r="E186" s="54">
        <v>0</v>
      </c>
      <c r="F186" s="181">
        <v>0</v>
      </c>
    </row>
    <row r="187" spans="2:6" ht="29.95" customHeight="1" x14ac:dyDescent="0.3">
      <c r="B187" s="177" t="s">
        <v>244</v>
      </c>
      <c r="C187" s="178">
        <v>60.05</v>
      </c>
      <c r="D187" s="179">
        <f>D188+D189</f>
        <v>2710</v>
      </c>
      <c r="E187" s="179">
        <f t="shared" ref="E187:F187" si="23">E188+E189</f>
        <v>321.92900000000003</v>
      </c>
      <c r="F187" s="180">
        <f t="shared" si="23"/>
        <v>321.92699999999996</v>
      </c>
    </row>
    <row r="188" spans="2:6" ht="19.05" customHeight="1" x14ac:dyDescent="0.3">
      <c r="B188" s="147" t="s">
        <v>242</v>
      </c>
      <c r="C188" s="32" t="s">
        <v>276</v>
      </c>
      <c r="D188" s="31">
        <v>2000</v>
      </c>
      <c r="E188" s="54">
        <v>270.52800000000002</v>
      </c>
      <c r="F188" s="181">
        <v>270.52699999999999</v>
      </c>
    </row>
    <row r="189" spans="2:6" ht="19.05" customHeight="1" x14ac:dyDescent="0.3">
      <c r="B189" s="147" t="s">
        <v>241</v>
      </c>
      <c r="C189" s="32" t="s">
        <v>277</v>
      </c>
      <c r="D189" s="31">
        <v>710</v>
      </c>
      <c r="E189" s="54">
        <v>51.401000000000003</v>
      </c>
      <c r="F189" s="181">
        <v>51.4</v>
      </c>
    </row>
    <row r="190" spans="2:6" ht="33.450000000000003" customHeight="1" x14ac:dyDescent="0.3">
      <c r="B190" s="177" t="s">
        <v>244</v>
      </c>
      <c r="C190" s="178">
        <v>60.08</v>
      </c>
      <c r="D190" s="179">
        <f>D191+D192</f>
        <v>1902</v>
      </c>
      <c r="E190" s="179">
        <f t="shared" ref="E190:F190" si="24">E191+E192</f>
        <v>0</v>
      </c>
      <c r="F190" s="180">
        <f t="shared" si="24"/>
        <v>0</v>
      </c>
    </row>
    <row r="191" spans="2:6" ht="19.05" customHeight="1" x14ac:dyDescent="0.3">
      <c r="B191" s="147" t="s">
        <v>242</v>
      </c>
      <c r="C191" s="32" t="s">
        <v>278</v>
      </c>
      <c r="D191" s="31">
        <v>1800</v>
      </c>
      <c r="E191" s="54">
        <v>0</v>
      </c>
      <c r="F191" s="181">
        <v>0</v>
      </c>
    </row>
    <row r="192" spans="2:6" ht="19.05" customHeight="1" x14ac:dyDescent="0.3">
      <c r="B192" s="147" t="s">
        <v>241</v>
      </c>
      <c r="C192" s="32" t="s">
        <v>279</v>
      </c>
      <c r="D192" s="31">
        <v>102</v>
      </c>
      <c r="E192" s="54">
        <v>0</v>
      </c>
      <c r="F192" s="181">
        <v>0</v>
      </c>
    </row>
    <row r="193" spans="2:6" ht="29.95" customHeight="1" x14ac:dyDescent="0.3">
      <c r="B193" s="145" t="s">
        <v>286</v>
      </c>
      <c r="C193" s="28">
        <v>61</v>
      </c>
      <c r="D193" s="43">
        <f>D194+D197</f>
        <v>1262</v>
      </c>
      <c r="E193" s="43">
        <f t="shared" ref="E193:F193" si="25">E194+E197</f>
        <v>0</v>
      </c>
      <c r="F193" s="146">
        <f t="shared" si="25"/>
        <v>0</v>
      </c>
    </row>
    <row r="194" spans="2:6" ht="31.1" customHeight="1" x14ac:dyDescent="0.3">
      <c r="B194" s="222" t="s">
        <v>244</v>
      </c>
      <c r="C194" s="64" t="s">
        <v>232</v>
      </c>
      <c r="D194" s="81">
        <f>D195+D196</f>
        <v>1262</v>
      </c>
      <c r="E194" s="81">
        <f t="shared" ref="E194:F194" si="26">E195+E196</f>
        <v>0</v>
      </c>
      <c r="F194" s="155">
        <f t="shared" si="26"/>
        <v>0</v>
      </c>
    </row>
    <row r="195" spans="2:6" ht="19.05" customHeight="1" x14ac:dyDescent="0.3">
      <c r="B195" s="143" t="s">
        <v>242</v>
      </c>
      <c r="C195" s="32" t="s">
        <v>233</v>
      </c>
      <c r="D195" s="31">
        <v>1262</v>
      </c>
      <c r="E195" s="54">
        <v>0</v>
      </c>
      <c r="F195" s="181">
        <v>0</v>
      </c>
    </row>
    <row r="196" spans="2:6" ht="19.05" customHeight="1" x14ac:dyDescent="0.3">
      <c r="B196" s="143" t="s">
        <v>241</v>
      </c>
      <c r="C196" s="32" t="s">
        <v>234</v>
      </c>
      <c r="D196" s="31">
        <v>0</v>
      </c>
      <c r="E196" s="54">
        <v>0</v>
      </c>
      <c r="F196" s="181">
        <v>0</v>
      </c>
    </row>
    <row r="197" spans="2:6" ht="17.850000000000001" customHeight="1" x14ac:dyDescent="0.3">
      <c r="B197" s="147" t="s">
        <v>243</v>
      </c>
      <c r="C197" s="70" t="s">
        <v>237</v>
      </c>
      <c r="D197" s="44">
        <f>D198+D199</f>
        <v>0</v>
      </c>
      <c r="E197" s="44">
        <f>E198+E199</f>
        <v>0</v>
      </c>
      <c r="F197" s="104">
        <f t="shared" ref="F197" si="27">F198+F199</f>
        <v>0</v>
      </c>
    </row>
    <row r="198" spans="2:6" ht="19.05" customHeight="1" x14ac:dyDescent="0.3">
      <c r="B198" s="143" t="s">
        <v>242</v>
      </c>
      <c r="C198" s="32" t="s">
        <v>238</v>
      </c>
      <c r="D198" s="31">
        <v>0</v>
      </c>
      <c r="E198" s="54">
        <v>0</v>
      </c>
      <c r="F198" s="181">
        <v>0</v>
      </c>
    </row>
    <row r="199" spans="2:6" ht="19.05" customHeight="1" thickBot="1" x14ac:dyDescent="0.35">
      <c r="B199" s="223" t="s">
        <v>241</v>
      </c>
      <c r="C199" s="206" t="s">
        <v>239</v>
      </c>
      <c r="D199" s="207">
        <v>0</v>
      </c>
      <c r="E199" s="208">
        <v>0</v>
      </c>
      <c r="F199" s="209">
        <v>0</v>
      </c>
    </row>
    <row r="200" spans="2:6" ht="16" customHeight="1" x14ac:dyDescent="0.3">
      <c r="B200" s="201"/>
      <c r="C200" s="202"/>
      <c r="D200" s="203"/>
      <c r="E200" s="203"/>
      <c r="F200" s="204"/>
    </row>
    <row r="201" spans="2:6" ht="20.75" customHeight="1" thickBot="1" x14ac:dyDescent="0.35">
      <c r="B201" s="72" t="s">
        <v>225</v>
      </c>
      <c r="F201" t="s">
        <v>222</v>
      </c>
    </row>
    <row r="202" spans="2:6" s="58" customFormat="1" ht="43.2" customHeight="1" thickBot="1" x14ac:dyDescent="0.25">
      <c r="B202" s="218" t="s">
        <v>201</v>
      </c>
      <c r="C202" s="68" t="s">
        <v>214</v>
      </c>
      <c r="D202" s="4" t="str">
        <f>D8</f>
        <v>BUGET
2023</v>
      </c>
      <c r="E202" s="4" t="str">
        <f>E8</f>
        <v>DESCHIDERI
01.01. - 31.12.2023</v>
      </c>
      <c r="F202" s="85" t="str">
        <f>F8</f>
        <v>PLĂȚI
 01.01. - 31.12.2023</v>
      </c>
    </row>
    <row r="203" spans="2:6" ht="15.55" customHeight="1" thickTop="1" thickBot="1" x14ac:dyDescent="0.35">
      <c r="B203" s="91" t="s">
        <v>184</v>
      </c>
      <c r="C203" s="37" t="s">
        <v>185</v>
      </c>
      <c r="D203" s="38">
        <v>1</v>
      </c>
      <c r="E203" s="48">
        <v>2</v>
      </c>
      <c r="F203" s="86">
        <v>3</v>
      </c>
    </row>
    <row r="204" spans="2:6" s="58" customFormat="1" ht="21.35" customHeight="1" thickBot="1" x14ac:dyDescent="0.25">
      <c r="B204" s="219" t="s">
        <v>281</v>
      </c>
      <c r="C204" s="69" t="s">
        <v>223</v>
      </c>
      <c r="D204" s="76">
        <f>D205</f>
        <v>2903</v>
      </c>
      <c r="E204" s="76">
        <f t="shared" ref="E204:F204" si="28">E205</f>
        <v>100</v>
      </c>
      <c r="F204" s="87">
        <f t="shared" si="28"/>
        <v>28.19</v>
      </c>
    </row>
    <row r="205" spans="2:6" s="205" customFormat="1" ht="21.9" customHeight="1" thickBot="1" x14ac:dyDescent="0.25">
      <c r="B205" s="220" t="s">
        <v>280</v>
      </c>
      <c r="C205" s="63">
        <v>55</v>
      </c>
      <c r="D205" s="78">
        <f>D206</f>
        <v>2903</v>
      </c>
      <c r="E205" s="78">
        <f>E206</f>
        <v>100</v>
      </c>
      <c r="F205" s="100">
        <f>F206</f>
        <v>28.19</v>
      </c>
    </row>
    <row r="206" spans="2:6" s="58" customFormat="1" ht="20.75" customHeight="1" thickBot="1" x14ac:dyDescent="0.25">
      <c r="B206" s="221" t="s">
        <v>282</v>
      </c>
      <c r="C206" s="83" t="s">
        <v>224</v>
      </c>
      <c r="D206" s="84">
        <v>2903</v>
      </c>
      <c r="E206" s="84">
        <v>100</v>
      </c>
      <c r="F206" s="149">
        <v>28.19</v>
      </c>
    </row>
  </sheetData>
  <mergeCells count="2">
    <mergeCell ref="B5:F5"/>
    <mergeCell ref="B6:F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</vt:lpstr>
      <vt:lpstr>dec!Print_Titles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2023-12-08T11:05:58Z</cp:lastPrinted>
  <dcterms:created xsi:type="dcterms:W3CDTF">2015-03-17T08:03:31Z</dcterms:created>
  <dcterms:modified xsi:type="dcterms:W3CDTF">2024-02-14T10:11:15Z</dcterms:modified>
</cp:coreProperties>
</file>