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4\"/>
    </mc:Choice>
  </mc:AlternateContent>
  <bookViews>
    <workbookView xWindow="0" yWindow="0" windowWidth="29491" windowHeight="11762"/>
  </bookViews>
  <sheets>
    <sheet name="IAN" sheetId="2" r:id="rId1"/>
  </sheets>
  <definedNames>
    <definedName name="_xlnm.Print_Titles" localSheetId="0">IAN!$13:$14</definedName>
  </definedNames>
  <calcPr calcId="162913"/>
</workbook>
</file>

<file path=xl/calcChain.xml><?xml version="1.0" encoding="utf-8"?>
<calcChain xmlns="http://schemas.openxmlformats.org/spreadsheetml/2006/main">
  <c r="F181" i="2" l="1"/>
  <c r="F106" i="2"/>
  <c r="G106" i="2"/>
  <c r="F98" i="2"/>
  <c r="G98" i="2"/>
  <c r="E98" i="2"/>
  <c r="G13" i="2" l="1"/>
  <c r="G178" i="2" l="1"/>
  <c r="E63" i="2" l="1"/>
  <c r="E48" i="2"/>
  <c r="F82" i="2" l="1"/>
  <c r="G82" i="2"/>
  <c r="G161" i="2" l="1"/>
  <c r="F174" i="2" l="1"/>
  <c r="F173" i="2" s="1"/>
  <c r="G128" i="2"/>
  <c r="F128" i="2"/>
  <c r="E128" i="2"/>
  <c r="F205" i="2" l="1"/>
  <c r="G205" i="2"/>
  <c r="F63" i="2" l="1"/>
  <c r="G63" i="2"/>
  <c r="G48" i="2" l="1"/>
  <c r="G153" i="2" l="1"/>
  <c r="G152" i="2" s="1"/>
  <c r="G151" i="2" s="1"/>
  <c r="E106" i="2" l="1"/>
  <c r="E82" i="2" l="1"/>
  <c r="E76" i="2" s="1"/>
  <c r="F132" i="2" l="1"/>
  <c r="G132" i="2"/>
  <c r="F67" i="2" l="1"/>
  <c r="G67" i="2"/>
  <c r="F48" i="2"/>
  <c r="G197" i="2" l="1"/>
  <c r="F197" i="2"/>
  <c r="E197" i="2"/>
  <c r="G194" i="2"/>
  <c r="G193" i="2" s="1"/>
  <c r="F194" i="2"/>
  <c r="E194" i="2"/>
  <c r="G204" i="2"/>
  <c r="F204" i="2"/>
  <c r="E205" i="2"/>
  <c r="E204" i="2" s="1"/>
  <c r="F193" i="2" l="1"/>
  <c r="E193" i="2"/>
  <c r="G190" i="2"/>
  <c r="F190" i="2"/>
  <c r="E190" i="2"/>
  <c r="G187" i="2"/>
  <c r="G181" i="2" s="1"/>
  <c r="F187" i="2"/>
  <c r="E187" i="2"/>
  <c r="E202" i="2"/>
  <c r="F202" i="2"/>
  <c r="G202" i="2"/>
  <c r="G113" i="2"/>
  <c r="F113" i="2"/>
  <c r="E113" i="2"/>
  <c r="G109" i="2"/>
  <c r="F109" i="2"/>
  <c r="E109" i="2"/>
  <c r="F108" i="2" l="1"/>
  <c r="G108" i="2"/>
  <c r="E108" i="2"/>
  <c r="F93" i="2"/>
  <c r="F91" i="2" s="1"/>
  <c r="E36" i="2"/>
  <c r="E13" i="2"/>
  <c r="G142" i="2" l="1"/>
  <c r="F153" i="2" l="1"/>
  <c r="F152" i="2" s="1"/>
  <c r="E153" i="2"/>
  <c r="E152" i="2" l="1"/>
  <c r="E151" i="2" s="1"/>
  <c r="F151" i="2"/>
  <c r="E39" i="2" l="1"/>
  <c r="E18" i="2" l="1"/>
  <c r="G184" i="2"/>
  <c r="F184" i="2"/>
  <c r="E184" i="2"/>
  <c r="E181" i="2" s="1"/>
  <c r="F148" i="2"/>
  <c r="F142" i="2"/>
  <c r="G148" i="2"/>
  <c r="F145" i="2"/>
  <c r="G145" i="2"/>
  <c r="E142" i="2"/>
  <c r="E145" i="2"/>
  <c r="E148" i="2"/>
  <c r="G139" i="2" l="1"/>
  <c r="F139" i="2"/>
  <c r="E139" i="2"/>
  <c r="G163" i="2"/>
  <c r="F163" i="2"/>
  <c r="E132" i="2" l="1"/>
  <c r="G136" i="2"/>
  <c r="G93" i="2"/>
  <c r="G91" i="2" l="1"/>
  <c r="G90" i="2" s="1"/>
  <c r="G39" i="2"/>
  <c r="G17" i="2" s="1"/>
  <c r="F39" i="2"/>
  <c r="F76" i="2" l="1"/>
  <c r="F47" i="2" s="1"/>
  <c r="G174" i="2"/>
  <c r="G173" i="2" s="1"/>
  <c r="E163" i="2" l="1"/>
  <c r="F13" i="2"/>
  <c r="E93" i="2"/>
  <c r="E91" i="2" s="1"/>
  <c r="E90" i="2" s="1"/>
  <c r="F170" i="2"/>
  <c r="F169" i="2" s="1"/>
  <c r="G170" i="2"/>
  <c r="G169" i="2" s="1"/>
  <c r="E170" i="2"/>
  <c r="E169" i="2" s="1"/>
  <c r="E167" i="2" l="1"/>
  <c r="G18" i="2" l="1"/>
  <c r="F18" i="2"/>
  <c r="F36" i="2" l="1"/>
  <c r="F17" i="2" s="1"/>
  <c r="G36" i="2"/>
  <c r="F119" i="2"/>
  <c r="G119" i="2"/>
  <c r="F136" i="2"/>
  <c r="E136" i="2"/>
  <c r="G118" i="2" l="1"/>
  <c r="F118" i="2"/>
  <c r="E178" i="2" l="1"/>
  <c r="E174" i="2"/>
  <c r="E173" i="2" s="1"/>
  <c r="G167" i="2"/>
  <c r="F167" i="2"/>
  <c r="E172" i="2" l="1"/>
  <c r="E166" i="2" s="1"/>
  <c r="E165" i="2" s="1"/>
  <c r="F178" i="2"/>
  <c r="G172" i="2" l="1"/>
  <c r="G166" i="2" s="1"/>
  <c r="G165" i="2" s="1"/>
  <c r="F172" i="2"/>
  <c r="F166" i="2" s="1"/>
  <c r="G76" i="2"/>
  <c r="G47" i="2" s="1"/>
  <c r="F165" i="2" l="1"/>
  <c r="F124" i="2" l="1"/>
  <c r="F117" i="2" s="1"/>
  <c r="F123" i="2" l="1"/>
  <c r="F90" i="2" l="1"/>
  <c r="F16" i="2" s="1"/>
  <c r="F15" i="2" l="1"/>
  <c r="F10" i="2" s="1"/>
  <c r="G124" i="2"/>
  <c r="G117" i="2" s="1"/>
  <c r="G16" i="2" s="1"/>
  <c r="G15" i="2" s="1"/>
  <c r="E124" i="2"/>
  <c r="E123" i="2" s="1"/>
  <c r="G123" i="2" l="1"/>
  <c r="E17" i="2"/>
  <c r="G10" i="2" l="1"/>
  <c r="E119" i="2"/>
  <c r="E117" i="2" s="1"/>
  <c r="E67" i="2"/>
  <c r="E47" i="2" l="1"/>
  <c r="E16" i="2" s="1"/>
  <c r="E118" i="2"/>
  <c r="E15" i="2" l="1"/>
  <c r="E10" i="2" l="1"/>
</calcChain>
</file>

<file path=xl/sharedStrings.xml><?xml version="1.0" encoding="utf-8"?>
<sst xmlns="http://schemas.openxmlformats.org/spreadsheetml/2006/main" count="376" uniqueCount="301">
  <si>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</si>
  <si>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</si>
  <si>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</si>
  <si>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</si>
  <si>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</si>
  <si>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</si>
  <si>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</si>
  <si>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</si>
  <si>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</si>
  <si>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</si>
  <si>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</si>
  <si>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</si>
  <si>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</si>
  <si>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</si>
  <si>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</si>
  <si>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</si>
  <si>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</si>
  <si>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</si>
  <si>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</si>
  <si>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</si>
  <si>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</si>
  <si>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</si>
  <si>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</si>
  <si>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</si>
  <si>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</si>
  <si>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</si>
  <si>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</si>
  <si>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</si>
  <si>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</si>
  <si>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</si>
  <si>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</si>
  <si>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</si>
  <si>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</si>
  <si>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</si>
  <si>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</si>
  <si>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</si>
  <si>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</si>
  <si>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</si>
  <si>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</si>
  <si>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</si>
  <si>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</si>
  <si>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</si>
  <si>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</si>
  <si>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</si>
  <si>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</si>
  <si>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</si>
  <si>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</si>
  <si>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</si>
  <si>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</si>
  <si>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</si>
  <si>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</si>
  <si>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</si>
  <si>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</si>
  <si>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</si>
  <si>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</si>
  <si>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</si>
  <si>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</si>
  <si>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</si>
  <si>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</si>
  <si>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</si>
  <si>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</si>
  <si>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</si>
  <si>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</si>
  <si>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</si>
  <si>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</si>
  <si>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</si>
  <si>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</si>
  <si>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</si>
  <si>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</si>
  <si>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</si>
  <si>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</si>
  <si>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</si>
  <si>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</si>
  <si>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</si>
  <si>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</si>
  <si>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</si>
  <si>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</si>
  <si>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</si>
  <si>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</si>
  <si>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</si>
  <si>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</si>
  <si>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</si>
  <si>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</si>
  <si>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</si>
  <si>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</si>
  <si>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</si>
  <si>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</si>
  <si>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</si>
  <si>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</si>
  <si>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</si>
  <si>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</si>
  <si>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</si>
  <si>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</si>
  <si>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</si>
  <si>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</si>
  <si>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</si>
  <si>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</si>
  <si>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</si>
  <si>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</si>
  <si>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</si>
  <si>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</si>
  <si>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</si>
  <si>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</si>
  <si>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</si>
  <si>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</si>
  <si>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</si>
  <si>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</si>
  <si>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</si>
  <si>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</si>
  <si>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</si>
  <si>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</si>
  <si>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</si>
  <si>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</si>
  <si>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</si>
  <si>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</si>
  <si>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</si>
  <si>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</si>
  <si>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</si>
  <si>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</si>
  <si>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</si>
  <si>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</si>
  <si>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</si>
  <si>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</si>
  <si>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</si>
  <si>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</si>
  <si>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</si>
  <si>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</si>
  <si>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</si>
  <si>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</si>
  <si>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</si>
  <si>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</si>
  <si>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</si>
  <si>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</si>
  <si>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</si>
  <si>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</si>
  <si>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</si>
  <si>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</si>
  <si>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</si>
  <si>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</si>
  <si>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</si>
  <si>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</si>
  <si>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</si>
  <si>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</si>
  <si>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</si>
  <si>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</si>
  <si>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</si>
  <si>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</si>
  <si>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</si>
  <si>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</si>
  <si>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</si>
  <si>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</si>
  <si>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</si>
  <si>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</si>
  <si>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</si>
  <si>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</si>
  <si>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</si>
  <si>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</si>
  <si>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</si>
  <si>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</si>
  <si>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</si>
  <si>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</si>
  <si>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</si>
  <si>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</si>
  <si>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</si>
  <si>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</si>
  <si>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</si>
  <si>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</si>
  <si>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</si>
  <si>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</si>
  <si>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</si>
  <si>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</si>
  <si>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</si>
  <si>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</si>
  <si>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</si>
  <si>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</si>
  <si>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</si>
  <si>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</si>
  <si>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</si>
  <si>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</si>
  <si>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</si>
  <si>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</si>
  <si>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</si>
  <si>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</si>
  <si>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</si>
  <si>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</si>
  <si>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</si>
  <si>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</si>
  <si>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</si>
  <si>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</si>
  <si>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</si>
  <si>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</si>
  <si>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</si>
  <si>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</si>
  <si>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</si>
  <si>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</si>
  <si>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</si>
  <si>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</si>
  <si>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</si>
  <si>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</si>
  <si>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</si>
  <si>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</si>
  <si>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</si>
  <si>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</si>
  <si>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</si>
  <si>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</si>
  <si>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</si>
  <si>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</si>
  <si>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</si>
  <si>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</si>
  <si>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</si>
  <si>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</si>
  <si>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</si>
  <si>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</si>
  <si>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</si>
  <si>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</si>
  <si>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</si>
  <si>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</si>
  <si>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</si>
  <si>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</si>
  <si>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</si>
  <si>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</si>
  <si>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</si>
  <si>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</si>
  <si>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</si>
  <si>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</si>
  <si>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</si>
  <si>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</si>
  <si>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</si>
  <si>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</si>
  <si>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</si>
  <si>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</si>
  <si>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</si>
  <si>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</si>
  <si>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</si>
  <si>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</si>
  <si>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</si>
  <si>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</si>
  <si>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</si>
  <si>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</si>
  <si>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</si>
  <si>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</si>
  <si>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</si>
  <si>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</si>
  <si>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</si>
  <si>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</si>
  <si>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</si>
  <si>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</si>
  <si>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</si>
  <si>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</si>
  <si>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</si>
  <si>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</si>
  <si>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</si>
  <si>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</si>
  <si>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</si>
  <si>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</si>
  <si>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</si>
  <si>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</si>
  <si>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</si>
  <si>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</si>
  <si>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</si>
  <si>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</si>
  <si>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</si>
  <si>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</si>
  <si>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</si>
  <si>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</si>
  <si>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</si>
  <si>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</si>
  <si>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</si>
  <si>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</si>
  <si>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</si>
  <si>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</si>
  <si>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</si>
  <si>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</si>
  <si>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</si>
  <si>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</si>
  <si>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</si>
  <si>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</si>
  <si>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</si>
  <si>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</si>
  <si>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</si>
  <si>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</si>
  <si>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</si>
  <si>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</si>
  <si>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</si>
  <si>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</si>
  <si>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</si>
  <si>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</si>
  <si>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</si>
  <si>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</si>
  <si>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</si>
  <si>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</si>
  <si>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</si>
  <si>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</si>
  <si>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</si>
  <si>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>Geanturi</t>
  </si>
  <si>
    <t xml:space="preserve"> -Competiții noi- PN IV</t>
  </si>
  <si>
    <t>PN IV- ACTIUNI SUPORT</t>
  </si>
  <si>
    <t>BUGETUL PE ANUL 2024
ŞI PLĂŢILE PENTRU PERIOADA 01 IANUARIE - 31 IANUARIE 2024</t>
  </si>
  <si>
    <t>BUGET
2024</t>
  </si>
  <si>
    <t>DESCHIDERI
01.01. - 31.01.2024</t>
  </si>
  <si>
    <t>PLĂȚI
 01.01. - 31.01.2024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</si>
</sst>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43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5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0" fontId="9" fillId="0" borderId="2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49" fontId="8" fillId="8" borderId="23" xfId="1" applyNumberFormat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49" fontId="8" fillId="0" borderId="22" xfId="1" applyNumberFormat="1" applyFont="1" applyFill="1" applyBorder="1" applyAlignment="1">
      <alignment horizontal="center" vertical="center"/>
    </xf>
    <xf numFmtId="3" fontId="10" fillId="6" borderId="27" xfId="1" applyNumberFormat="1" applyFont="1" applyFill="1" applyBorder="1" applyAlignment="1">
      <alignment horizontal="right" vertical="center" wrapText="1"/>
    </xf>
    <xf numFmtId="0" fontId="10" fillId="6" borderId="22" xfId="1" applyNumberFormat="1" applyFont="1" applyFill="1" applyBorder="1" applyAlignment="1">
      <alignment horizontal="center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3" fontId="8" fillId="6" borderId="26" xfId="3" applyNumberFormat="1" applyFont="1" applyFill="1" applyBorder="1" applyAlignment="1">
      <alignment horizontal="right" vertical="center"/>
    </xf>
    <xf numFmtId="3" fontId="8" fillId="0" borderId="24" xfId="1" applyNumberFormat="1" applyFont="1" applyFill="1" applyBorder="1" applyAlignment="1">
      <alignment horizontal="right" vertical="center" wrapText="1"/>
    </xf>
    <xf numFmtId="3" fontId="8" fillId="0" borderId="29" xfId="1" applyNumberFormat="1" applyFont="1" applyFill="1" applyBorder="1" applyAlignment="1">
      <alignment horizontal="right" vertical="center" wrapText="1"/>
    </xf>
    <xf numFmtId="3" fontId="8" fillId="0" borderId="27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Fill="1" applyBorder="1" applyAlignment="1">
      <alignment horizontal="right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7" borderId="35" xfId="2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vertical="center"/>
    </xf>
    <xf numFmtId="3" fontId="15" fillId="0" borderId="38" xfId="0" applyNumberFormat="1" applyFont="1" applyBorder="1" applyAlignment="1">
      <alignment horizontal="right" vertical="center"/>
    </xf>
    <xf numFmtId="49" fontId="8" fillId="8" borderId="23" xfId="1" applyNumberFormat="1" applyFont="1" applyFill="1" applyBorder="1" applyAlignment="1">
      <alignment horizontal="left" vertical="center" wrapText="1"/>
    </xf>
    <xf numFmtId="49" fontId="8" fillId="6" borderId="25" xfId="3" applyNumberFormat="1" applyFont="1" applyFill="1" applyBorder="1" applyAlignment="1">
      <alignment horizontal="left" vertical="center" wrapText="1"/>
    </xf>
    <xf numFmtId="49" fontId="9" fillId="0" borderId="28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39" xfId="3" applyNumberFormat="1" applyFont="1" applyFill="1" applyBorder="1" applyAlignment="1">
      <alignment horizontal="right" vertical="center"/>
    </xf>
    <xf numFmtId="3" fontId="8" fillId="0" borderId="30" xfId="1" applyNumberFormat="1" applyFont="1" applyFill="1" applyBorder="1" applyAlignment="1">
      <alignment horizontal="right" vertical="center" wrapText="1"/>
    </xf>
    <xf numFmtId="49" fontId="9" fillId="0" borderId="41" xfId="1" applyNumberFormat="1" applyFont="1" applyFill="1" applyBorder="1" applyAlignment="1">
      <alignment horizontal="left" vertical="center" wrapText="1"/>
    </xf>
    <xf numFmtId="3" fontId="10" fillId="6" borderId="42" xfId="1" applyNumberFormat="1" applyFont="1" applyFill="1" applyBorder="1" applyAlignment="1">
      <alignment horizontal="right" vertical="center" wrapText="1"/>
    </xf>
    <xf numFmtId="49" fontId="9" fillId="0" borderId="45" xfId="1" applyNumberFormat="1" applyFont="1" applyFill="1" applyBorder="1" applyAlignment="1">
      <alignment horizontal="left" vertical="center" wrapText="1"/>
    </xf>
    <xf numFmtId="3" fontId="8" fillId="0" borderId="39" xfId="1" applyNumberFormat="1" applyFont="1" applyFill="1" applyBorder="1" applyAlignment="1">
      <alignment horizontal="right" vertical="center" wrapText="1"/>
    </xf>
    <xf numFmtId="49" fontId="10" fillId="0" borderId="44" xfId="3" applyNumberFormat="1" applyFont="1" applyFill="1" applyBorder="1" applyAlignment="1">
      <alignment horizontal="left" vertical="center" wrapText="1"/>
    </xf>
    <xf numFmtId="3" fontId="10" fillId="0" borderId="39" xfId="1" applyNumberFormat="1" applyFont="1" applyFill="1" applyBorder="1" applyAlignment="1">
      <alignment horizontal="right" vertical="center" wrapText="1"/>
    </xf>
    <xf numFmtId="49" fontId="10" fillId="0" borderId="44" xfId="1" applyNumberFormat="1" applyFont="1" applyFill="1" applyBorder="1" applyAlignment="1">
      <alignment horizontal="left" vertical="center" wrapText="1"/>
    </xf>
    <xf numFmtId="49" fontId="8" fillId="0" borderId="44" xfId="1" applyNumberFormat="1" applyFont="1" applyFill="1" applyBorder="1" applyAlignment="1">
      <alignment horizontal="left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10" fillId="6" borderId="46" xfId="3" applyNumberFormat="1" applyFont="1" applyFill="1" applyBorder="1" applyAlignment="1">
      <alignment horizontal="left" vertical="center" wrapText="1"/>
    </xf>
    <xf numFmtId="3" fontId="10" fillId="6" borderId="47" xfId="1" applyNumberFormat="1" applyFont="1" applyFill="1" applyBorder="1" applyAlignment="1">
      <alignment horizontal="right" vertical="center" wrapText="1"/>
    </xf>
    <xf numFmtId="49" fontId="5" fillId="3" borderId="43" xfId="1" applyNumberFormat="1" applyFont="1" applyFill="1" applyBorder="1" applyAlignment="1">
      <alignment horizontal="left" vertical="center" wrapText="1"/>
    </xf>
    <xf numFmtId="49" fontId="5" fillId="0" borderId="48" xfId="3" applyNumberFormat="1" applyFont="1" applyFill="1" applyBorder="1" applyAlignment="1">
      <alignment horizontal="left" vertical="center" wrapText="1"/>
    </xf>
    <xf numFmtId="3" fontId="5" fillId="0" borderId="39" xfId="3" applyNumberFormat="1" applyFont="1" applyFill="1" applyBorder="1" applyAlignment="1">
      <alignment horizontal="right" vertical="center"/>
    </xf>
    <xf numFmtId="49" fontId="6" fillId="4" borderId="48" xfId="3" applyNumberFormat="1" applyFont="1" applyFill="1" applyBorder="1" applyAlignment="1">
      <alignment horizontal="left" vertical="center" wrapText="1"/>
    </xf>
    <xf numFmtId="3" fontId="5" fillId="4" borderId="39" xfId="3" applyNumberFormat="1" applyFont="1" applyFill="1" applyBorder="1" applyAlignment="1">
      <alignment horizontal="right" vertical="center"/>
    </xf>
    <xf numFmtId="49" fontId="5" fillId="5" borderId="48" xfId="3" applyNumberFormat="1" applyFont="1" applyFill="1" applyBorder="1" applyAlignment="1">
      <alignment horizontal="left" vertical="center" wrapText="1"/>
    </xf>
    <xf numFmtId="3" fontId="5" fillId="5" borderId="39" xfId="3" applyNumberFormat="1" applyFont="1" applyFill="1" applyBorder="1" applyAlignment="1">
      <alignment horizontal="right" vertical="center"/>
    </xf>
    <xf numFmtId="49" fontId="7" fillId="0" borderId="48" xfId="3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vertical="center"/>
    </xf>
    <xf numFmtId="3" fontId="14" fillId="0" borderId="39" xfId="3" applyNumberFormat="1" applyFont="1" applyFill="1" applyBorder="1" applyAlignment="1">
      <alignment horizontal="right" vertical="center"/>
    </xf>
    <xf numFmtId="3" fontId="7" fillId="0" borderId="39" xfId="3" applyNumberFormat="1" applyFont="1" applyFill="1" applyBorder="1" applyAlignment="1">
      <alignment horizontal="right" vertical="center"/>
    </xf>
    <xf numFmtId="49" fontId="7" fillId="0" borderId="49" xfId="3" applyNumberFormat="1" applyFont="1" applyFill="1" applyBorder="1" applyAlignment="1">
      <alignment horizontal="left" vertical="center" wrapText="1"/>
    </xf>
    <xf numFmtId="3" fontId="13" fillId="0" borderId="39" xfId="3" applyNumberFormat="1" applyFont="1" applyFill="1" applyBorder="1" applyAlignment="1">
      <alignment horizontal="right" vertical="center"/>
    </xf>
    <xf numFmtId="3" fontId="8" fillId="0" borderId="39" xfId="3" applyNumberFormat="1" applyFont="1" applyFill="1" applyBorder="1" applyAlignment="1">
      <alignment horizontal="right" vertical="center"/>
    </xf>
    <xf numFmtId="49" fontId="8" fillId="0" borderId="48" xfId="3" applyNumberFormat="1" applyFont="1" applyFill="1" applyBorder="1" applyAlignment="1">
      <alignment horizontal="left" vertical="center" wrapText="1"/>
    </xf>
    <xf numFmtId="3" fontId="15" fillId="0" borderId="39" xfId="0" applyNumberFormat="1" applyFont="1" applyBorder="1" applyAlignment="1">
      <alignment vertical="center"/>
    </xf>
    <xf numFmtId="49" fontId="9" fillId="4" borderId="48" xfId="3" applyNumberFormat="1" applyFont="1" applyFill="1" applyBorder="1" applyAlignment="1">
      <alignment horizontal="left" vertical="center" wrapText="1"/>
    </xf>
    <xf numFmtId="3" fontId="13" fillId="4" borderId="39" xfId="0" applyNumberFormat="1" applyFont="1" applyFill="1" applyBorder="1" applyAlignment="1">
      <alignment vertical="center"/>
    </xf>
    <xf numFmtId="49" fontId="6" fillId="4" borderId="48" xfId="1" applyNumberFormat="1" applyFont="1" applyFill="1" applyBorder="1" applyAlignment="1">
      <alignment horizontal="left" vertical="center" wrapText="1"/>
    </xf>
    <xf numFmtId="3" fontId="5" fillId="4" borderId="39" xfId="1" applyNumberFormat="1" applyFont="1" applyFill="1" applyBorder="1" applyAlignment="1">
      <alignment horizontal="right" vertical="center" wrapText="1"/>
    </xf>
    <xf numFmtId="49" fontId="5" fillId="5" borderId="48" xfId="1" applyNumberFormat="1" applyFont="1" applyFill="1" applyBorder="1" applyAlignment="1">
      <alignment horizontal="left" vertical="center" wrapText="1"/>
    </xf>
    <xf numFmtId="3" fontId="5" fillId="5" borderId="39" xfId="1" applyNumberFormat="1" applyFont="1" applyFill="1" applyBorder="1" applyAlignment="1">
      <alignment horizontal="right" vertical="center" wrapText="1"/>
    </xf>
    <xf numFmtId="3" fontId="14" fillId="0" borderId="39" xfId="0" applyNumberFormat="1" applyFont="1" applyFill="1" applyBorder="1" applyAlignment="1">
      <alignment vertical="center"/>
    </xf>
    <xf numFmtId="3" fontId="10" fillId="0" borderId="50" xfId="3" applyNumberFormat="1" applyFont="1" applyFill="1" applyBorder="1" applyAlignment="1">
      <alignment horizontal="right" vertical="center"/>
    </xf>
    <xf numFmtId="3" fontId="21" fillId="0" borderId="39" xfId="0" applyNumberFormat="1" applyFont="1" applyBorder="1" applyAlignment="1">
      <alignment vertical="center"/>
    </xf>
    <xf numFmtId="49" fontId="8" fillId="6" borderId="48" xfId="1" applyNumberFormat="1" applyFont="1" applyFill="1" applyBorder="1" applyAlignment="1">
      <alignment horizontal="left" vertical="center" wrapText="1"/>
    </xf>
    <xf numFmtId="49" fontId="5" fillId="2" borderId="48" xfId="1" applyNumberFormat="1" applyFont="1" applyFill="1" applyBorder="1" applyAlignment="1">
      <alignment horizontal="left" vertical="center" wrapText="1"/>
    </xf>
    <xf numFmtId="3" fontId="5" fillId="2" borderId="39" xfId="1" applyNumberFormat="1" applyFont="1" applyFill="1" applyBorder="1" applyAlignment="1">
      <alignment horizontal="right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3" fontId="5" fillId="0" borderId="39" xfId="1" applyNumberFormat="1" applyFont="1" applyFill="1" applyBorder="1" applyAlignment="1">
      <alignment horizontal="right" vertical="center" wrapText="1"/>
    </xf>
    <xf numFmtId="49" fontId="10" fillId="0" borderId="48" xfId="1" applyNumberFormat="1" applyFont="1" applyFill="1" applyBorder="1" applyAlignment="1">
      <alignment horizontal="left" vertical="center" wrapText="1"/>
    </xf>
    <xf numFmtId="3" fontId="14" fillId="0" borderId="39" xfId="1" applyNumberFormat="1" applyFont="1" applyBorder="1" applyAlignment="1">
      <alignment horizontal="right" vertical="center"/>
    </xf>
    <xf numFmtId="49" fontId="9" fillId="4" borderId="48" xfId="1" applyNumberFormat="1" applyFont="1" applyFill="1" applyBorder="1" applyAlignment="1">
      <alignment horizontal="left" vertical="center" wrapText="1"/>
    </xf>
    <xf numFmtId="3" fontId="8" fillId="4" borderId="39" xfId="1" applyNumberFormat="1" applyFont="1" applyFill="1" applyBorder="1" applyAlignment="1">
      <alignment horizontal="right" vertical="center" wrapText="1"/>
    </xf>
    <xf numFmtId="49" fontId="9" fillId="0" borderId="48" xfId="1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horizontal="right" vertical="center"/>
    </xf>
    <xf numFmtId="3" fontId="10" fillId="0" borderId="30" xfId="3" applyNumberFormat="1" applyFont="1" applyFill="1" applyBorder="1" applyAlignment="1">
      <alignment horizontal="right" vertical="center"/>
    </xf>
    <xf numFmtId="49" fontId="9" fillId="9" borderId="48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51" xfId="1" applyNumberFormat="1" applyFont="1" applyFill="1" applyBorder="1" applyAlignment="1">
      <alignment horizontal="lef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49" fontId="9" fillId="4" borderId="40" xfId="1" applyNumberFormat="1" applyFont="1" applyFill="1" applyBorder="1" applyAlignment="1">
      <alignment horizontal="left" vertical="center" wrapText="1"/>
    </xf>
    <xf numFmtId="49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right" vertical="center" wrapText="1"/>
    </xf>
    <xf numFmtId="3" fontId="8" fillId="4" borderId="30" xfId="1" applyNumberFormat="1" applyFont="1" applyFill="1" applyBorder="1" applyAlignment="1">
      <alignment horizontal="right" vertical="center" wrapText="1"/>
    </xf>
    <xf numFmtId="0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vertical="center" wrapText="1"/>
    </xf>
    <xf numFmtId="0" fontId="8" fillId="0" borderId="28" xfId="1" applyNumberFormat="1" applyFont="1" applyFill="1" applyBorder="1" applyAlignment="1">
      <alignment horizontal="center" vertical="center"/>
    </xf>
    <xf numFmtId="4" fontId="8" fillId="7" borderId="53" xfId="2" applyNumberFormat="1" applyFont="1" applyFill="1" applyBorder="1" applyAlignment="1">
      <alignment horizontal="center" vertical="center"/>
    </xf>
    <xf numFmtId="3" fontId="15" fillId="7" borderId="54" xfId="0" applyNumberFormat="1" applyFont="1" applyFill="1" applyBorder="1" applyAlignment="1">
      <alignment vertical="center"/>
    </xf>
    <xf numFmtId="3" fontId="15" fillId="7" borderId="55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9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44" xfId="3" applyNumberFormat="1" applyFont="1" applyFill="1" applyBorder="1" applyAlignment="1">
      <alignment horizontal="left" vertical="center" wrapText="1"/>
    </xf>
    <xf numFmtId="49" fontId="7" fillId="0" borderId="46" xfId="3" applyNumberFormat="1" applyFont="1" applyFill="1" applyBorder="1" applyAlignment="1">
      <alignment horizontal="left" vertical="center" wrapText="1"/>
    </xf>
    <xf numFmtId="0" fontId="10" fillId="0" borderId="48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48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50" xfId="0" applyNumberFormat="1" applyFont="1" applyBorder="1" applyAlignment="1">
      <alignment vertical="center"/>
    </xf>
    <xf numFmtId="49" fontId="9" fillId="7" borderId="48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9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9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57" xfId="3" applyNumberFormat="1" applyFont="1" applyFill="1" applyBorder="1" applyAlignment="1">
      <alignment horizontal="right" vertical="center"/>
    </xf>
    <xf numFmtId="3" fontId="8" fillId="0" borderId="58" xfId="3" applyNumberFormat="1" applyFont="1" applyFill="1" applyBorder="1" applyAlignment="1">
      <alignment horizontal="right" vertical="center"/>
    </xf>
    <xf numFmtId="3" fontId="15" fillId="0" borderId="47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Border="1" applyAlignment="1">
      <alignment vertical="center"/>
    </xf>
    <xf numFmtId="3" fontId="8" fillId="2" borderId="39" xfId="2" applyNumberFormat="1" applyFont="1" applyFill="1" applyBorder="1" applyAlignment="1">
      <alignment horizontal="right" vertical="center" wrapText="1"/>
    </xf>
    <xf numFmtId="3" fontId="8" fillId="4" borderId="39" xfId="3" applyNumberFormat="1" applyFont="1" applyFill="1" applyBorder="1" applyAlignment="1">
      <alignment horizontal="right" vertical="center"/>
    </xf>
    <xf numFmtId="49" fontId="10" fillId="0" borderId="49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1" fillId="0" borderId="0" xfId="1" applyNumberFormat="1" applyFont="1" applyFill="1" applyBorder="1" applyAlignment="1">
      <alignment horizontal="right" vertical="center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/>
    </xf>
    <xf numFmtId="49" fontId="5" fillId="10" borderId="48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9" xfId="1" applyNumberFormat="1" applyFont="1" applyFill="1" applyBorder="1" applyAlignment="1">
      <alignment horizontal="right" vertical="center" wrapText="1"/>
    </xf>
    <xf numFmtId="49" fontId="8" fillId="10" borderId="48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51" xfId="1" applyNumberFormat="1" applyFont="1" applyFill="1" applyBorder="1" applyAlignment="1" applyProtection="1">
      <alignment horizontal="center" vertical="center" wrapText="1"/>
    </xf>
    <xf numFmtId="49" fontId="8" fillId="8" borderId="60" xfId="1" applyNumberFormat="1" applyFont="1" applyFill="1" applyBorder="1" applyAlignment="1">
      <alignment horizontal="left" vertical="center" wrapText="1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60" xfId="3" applyNumberFormat="1" applyFont="1" applyFill="1" applyBorder="1" applyAlignment="1">
      <alignment horizontal="left" vertical="center" wrapText="1"/>
    </xf>
    <xf numFmtId="49" fontId="9" fillId="0" borderId="49" xfId="1" applyNumberFormat="1" applyFont="1" applyFill="1" applyBorder="1" applyAlignment="1">
      <alignment horizontal="left" vertical="center" wrapText="1"/>
    </xf>
    <xf numFmtId="49" fontId="10" fillId="0" borderId="59" xfId="1" applyNumberFormat="1" applyFont="1" applyFill="1" applyBorder="1" applyAlignment="1">
      <alignment horizontal="left" vertical="center" wrapText="1"/>
    </xf>
    <xf numFmtId="3" fontId="8" fillId="10" borderId="39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61" xfId="3" applyNumberFormat="1" applyFont="1" applyFill="1" applyBorder="1" applyAlignment="1">
      <alignment horizontal="left" vertical="center" wrapText="1"/>
    </xf>
    <xf numFmtId="49" fontId="8" fillId="0" borderId="53" xfId="3" applyNumberFormat="1" applyFont="1" applyFill="1" applyBorder="1" applyAlignment="1">
      <alignment horizontal="center" vertical="center"/>
    </xf>
    <xf numFmtId="3" fontId="8" fillId="0" borderId="62" xfId="3" applyNumberFormat="1" applyFont="1" applyFill="1" applyBorder="1" applyAlignment="1">
      <alignment horizontal="right" vertical="center"/>
    </xf>
    <xf numFmtId="3" fontId="8" fillId="0" borderId="63" xfId="3" applyNumberFormat="1" applyFont="1" applyFill="1" applyBorder="1" applyAlignment="1">
      <alignment horizontal="right" vertical="center"/>
    </xf>
    <xf numFmtId="49" fontId="8" fillId="5" borderId="53" xfId="3" applyNumberFormat="1" applyFont="1" applyFill="1" applyBorder="1" applyAlignment="1">
      <alignment horizontal="center" vertical="center"/>
    </xf>
    <xf numFmtId="3" fontId="8" fillId="5" borderId="62" xfId="3" applyNumberFormat="1" applyFont="1" applyFill="1" applyBorder="1" applyAlignment="1">
      <alignment horizontal="right" vertical="center"/>
    </xf>
    <xf numFmtId="3" fontId="8" fillId="5" borderId="63" xfId="3" applyNumberFormat="1" applyFont="1" applyFill="1" applyBorder="1" applyAlignment="1">
      <alignment horizontal="right" vertical="center"/>
    </xf>
    <xf numFmtId="3" fontId="15" fillId="5" borderId="56" xfId="0" applyNumberFormat="1" applyFont="1" applyFill="1" applyBorder="1" applyAlignment="1">
      <alignment horizontal="right" vertical="center"/>
    </xf>
    <xf numFmtId="49" fontId="8" fillId="5" borderId="61" xfId="3" applyNumberFormat="1" applyFont="1" applyFill="1" applyBorder="1" applyAlignment="1">
      <alignment horizontal="left" vertical="center" wrapText="1"/>
    </xf>
    <xf numFmtId="0" fontId="4" fillId="7" borderId="52" xfId="2" applyFont="1" applyFill="1" applyBorder="1" applyAlignment="1">
      <alignment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3" fontId="5" fillId="3" borderId="64" xfId="1" applyNumberFormat="1" applyFont="1" applyFill="1" applyBorder="1" applyAlignment="1">
      <alignment horizontal="right" vertical="center" wrapText="1"/>
    </xf>
    <xf numFmtId="3" fontId="8" fillId="6" borderId="65" xfId="3" applyNumberFormat="1" applyFont="1" applyFill="1" applyBorder="1" applyAlignment="1">
      <alignment horizontal="right" vertical="center"/>
    </xf>
    <xf numFmtId="3" fontId="8" fillId="4" borderId="30" xfId="1" applyNumberFormat="1" applyFont="1" applyFill="1" applyBorder="1" applyAlignment="1">
      <alignment vertical="center" wrapText="1"/>
    </xf>
    <xf numFmtId="164" fontId="15" fillId="0" borderId="56" xfId="0" applyNumberFormat="1" applyFont="1" applyBorder="1" applyAlignment="1">
      <alignment horizontal="right" vertical="center"/>
    </xf>
    <xf numFmtId="3" fontId="28" fillId="0" borderId="56" xfId="0" applyNumberFormat="1" applyFont="1" applyBorder="1" applyAlignment="1">
      <alignment horizontal="right" vertical="center"/>
    </xf>
    <xf numFmtId="3" fontId="28" fillId="7" borderId="56" xfId="0" applyNumberFormat="1" applyFont="1" applyFill="1" applyBorder="1" applyAlignment="1">
      <alignment vertical="center"/>
    </xf>
    <xf numFmtId="4" fontId="24" fillId="0" borderId="66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4877</xdr:colOff>
      <xdr:row>0</xdr:row>
      <xdr:rowOff>49576</xdr:rowOff>
    </xdr:from>
    <xdr:to>
      <xdr:col>4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6"/>
  <sheetViews>
    <sheetView tabSelected="1" topLeftCell="B1" zoomScale="90" zoomScaleNormal="90" workbookViewId="0">
      <selection activeCell="K24" sqref="K24"/>
    </sheetView>
  </sheetViews>
  <sheetFormatPr defaultRowHeight="14.4" x14ac:dyDescent="0.3"/>
  <cols>
    <col min="1" max="1" width="1.59765625" hidden="1" customWidth="1"/>
    <col min="2" max="2" width="1.59765625" customWidth="1"/>
    <col min="3" max="3" width="60.09765625" customWidth="1"/>
    <col min="4" max="4" width="12.19921875" customWidth="1"/>
    <col min="5" max="5" width="11.09765625" customWidth="1"/>
    <col min="6" max="6" width="14.5" customWidth="1"/>
    <col min="7" max="7" width="15.5" customWidth="1"/>
  </cols>
  <sheetData>
    <row r="3" spans="3:7" ht="17.850000000000001" x14ac:dyDescent="0.35">
      <c r="C3" s="41"/>
    </row>
    <row r="4" spans="3:7" ht="21.9" customHeight="1" x14ac:dyDescent="0.3"/>
    <row r="5" spans="3:7" ht="23.2" customHeight="1" x14ac:dyDescent="0.3">
      <c r="C5" s="240"/>
      <c r="D5" s="240"/>
      <c r="E5" s="240"/>
      <c r="F5" s="240"/>
      <c r="G5" s="240"/>
    </row>
    <row r="6" spans="3:7" ht="36.75" customHeight="1" x14ac:dyDescent="0.3">
      <c r="C6" s="241" t="s">
        <v>297</v>
      </c>
      <c r="D6" s="242"/>
      <c r="E6" s="242"/>
      <c r="F6" s="242"/>
      <c r="G6" s="242"/>
    </row>
    <row r="7" spans="3:7" ht="21.75" customHeight="1" thickBot="1" x14ac:dyDescent="0.35">
      <c r="C7" s="2"/>
      <c r="D7" s="3"/>
      <c r="G7" s="54" t="s">
        <v>181</v>
      </c>
    </row>
    <row r="8" spans="3:7" ht="45.8" customHeight="1" thickBot="1" x14ac:dyDescent="0.35">
      <c r="C8" s="88" t="s">
        <v>1</v>
      </c>
      <c r="D8" s="35" t="s">
        <v>2</v>
      </c>
      <c r="E8" s="4" t="s">
        <v>298</v>
      </c>
      <c r="F8" s="46" t="s">
        <v>299</v>
      </c>
      <c r="G8" s="89" t="s">
        <v>300</v>
      </c>
    </row>
    <row r="9" spans="3:7" ht="17.3" customHeight="1" thickTop="1" thickBot="1" x14ac:dyDescent="0.35">
      <c r="C9" s="90" t="s">
        <v>183</v>
      </c>
      <c r="D9" s="36" t="s">
        <v>184</v>
      </c>
      <c r="E9" s="37">
        <v>1</v>
      </c>
      <c r="F9" s="47">
        <v>2</v>
      </c>
      <c r="G9" s="91">
        <v>3</v>
      </c>
    </row>
    <row r="10" spans="3:7" ht="27.8" customHeight="1" thickBot="1" x14ac:dyDescent="0.35">
      <c r="C10" s="92" t="s">
        <v>3</v>
      </c>
      <c r="D10" s="70" t="s">
        <v>219</v>
      </c>
      <c r="E10" s="55">
        <f>E15+E165</f>
        <v>3163601</v>
      </c>
      <c r="F10" s="55">
        <f>F15+F165</f>
        <v>58932.34</v>
      </c>
      <c r="G10" s="93">
        <f>G15+G165</f>
        <v>47149.784999999996</v>
      </c>
    </row>
    <row r="11" spans="3:7" ht="21.75" customHeight="1" thickTop="1" x14ac:dyDescent="0.3">
      <c r="C11" s="1"/>
      <c r="D11" s="3"/>
      <c r="G11" s="30"/>
    </row>
    <row r="12" spans="3:7" ht="21.75" customHeight="1" thickBot="1" x14ac:dyDescent="0.35">
      <c r="C12" s="40" t="s">
        <v>0</v>
      </c>
      <c r="D12" s="3"/>
      <c r="G12" s="30" t="s">
        <v>181</v>
      </c>
    </row>
    <row r="13" spans="3:7" ht="45.8" customHeight="1" thickBot="1" x14ac:dyDescent="0.35">
      <c r="C13" s="88" t="s">
        <v>1</v>
      </c>
      <c r="D13" s="35" t="s">
        <v>2</v>
      </c>
      <c r="E13" s="4" t="str">
        <f>E8</f>
        <v>BUGET
2024</v>
      </c>
      <c r="F13" s="46" t="str">
        <f>F8</f>
        <v>DESCHIDERI
01.01. - 31.01.2024</v>
      </c>
      <c r="G13" s="89" t="str">
        <f>G8</f>
        <v>PLĂȚI
 01.01. - 31.01.2024</v>
      </c>
    </row>
    <row r="14" spans="3:7" ht="17.3" customHeight="1" thickTop="1" thickBot="1" x14ac:dyDescent="0.35">
      <c r="C14" s="90" t="s">
        <v>183</v>
      </c>
      <c r="D14" s="36" t="s">
        <v>184</v>
      </c>
      <c r="E14" s="37">
        <v>1</v>
      </c>
      <c r="F14" s="47">
        <v>2</v>
      </c>
      <c r="G14" s="85">
        <v>3</v>
      </c>
    </row>
    <row r="15" spans="3:7" ht="20.3" customHeight="1" x14ac:dyDescent="0.3">
      <c r="C15" s="111" t="s">
        <v>3</v>
      </c>
      <c r="D15" s="38" t="s">
        <v>4</v>
      </c>
      <c r="E15" s="39">
        <f>E16+E151</f>
        <v>2361282</v>
      </c>
      <c r="F15" s="39">
        <f>F16+F151</f>
        <v>53544.34</v>
      </c>
      <c r="G15" s="233">
        <f>G16+G151</f>
        <v>41986.290999999997</v>
      </c>
    </row>
    <row r="16" spans="3:7" ht="21.9" customHeight="1" x14ac:dyDescent="0.3">
      <c r="C16" s="112" t="s">
        <v>249</v>
      </c>
      <c r="D16" s="5" t="s">
        <v>5</v>
      </c>
      <c r="E16" s="6">
        <f>E17+E47+E90+E108+E117+E136+E139</f>
        <v>2352879</v>
      </c>
      <c r="F16" s="6">
        <f>F17+F47+F90+F108+F117+F136+F139</f>
        <v>53544.34</v>
      </c>
      <c r="G16" s="113">
        <f>G17+G47+G90+G108+G117+G136+G139</f>
        <v>41986.290999999997</v>
      </c>
    </row>
    <row r="17" spans="3:7" ht="21.9" customHeight="1" x14ac:dyDescent="0.3">
      <c r="C17" s="114" t="s">
        <v>6</v>
      </c>
      <c r="D17" s="26">
        <v>10</v>
      </c>
      <c r="E17" s="7">
        <f>E18+E36+E39</f>
        <v>42378</v>
      </c>
      <c r="F17" s="7">
        <f>F18+F36+F39</f>
        <v>3750</v>
      </c>
      <c r="G17" s="115">
        <f>G18+G36+G39</f>
        <v>3457.62</v>
      </c>
    </row>
    <row r="18" spans="3:7" ht="20.3" customHeight="1" x14ac:dyDescent="0.3">
      <c r="C18" s="116" t="s">
        <v>173</v>
      </c>
      <c r="D18" s="8" t="s">
        <v>247</v>
      </c>
      <c r="E18" s="9">
        <f>E19+E23+E24+E28+E31+E33+E35+E34+E32</f>
        <v>40823</v>
      </c>
      <c r="F18" s="9">
        <f>F19+F20++F21+F22+F23+F24+F25+F26+F27+F28+F29+F30+F31+F32+F33+F35+F34</f>
        <v>3642</v>
      </c>
      <c r="G18" s="117">
        <f>G19+G20++G21+G22+G23+G24+G25+G26+G27+G28+G29+G30+G31+G32+G33+G35+G34</f>
        <v>3367.5909999999999</v>
      </c>
    </row>
    <row r="19" spans="3:7" ht="16" customHeight="1" x14ac:dyDescent="0.3">
      <c r="C19" s="118" t="s">
        <v>7</v>
      </c>
      <c r="D19" s="10" t="s">
        <v>8</v>
      </c>
      <c r="E19" s="11">
        <v>35600</v>
      </c>
      <c r="F19" s="48">
        <v>3122</v>
      </c>
      <c r="G19" s="119">
        <v>2977.415</v>
      </c>
    </row>
    <row r="20" spans="3:7" ht="16" hidden="1" customHeight="1" x14ac:dyDescent="0.3">
      <c r="C20" s="118" t="s">
        <v>9</v>
      </c>
      <c r="D20" s="10" t="s">
        <v>10</v>
      </c>
      <c r="E20" s="11"/>
      <c r="F20" s="48"/>
      <c r="G20" s="119"/>
    </row>
    <row r="21" spans="3:7" ht="16" hidden="1" customHeight="1" x14ac:dyDescent="0.3">
      <c r="C21" s="118" t="s">
        <v>11</v>
      </c>
      <c r="D21" s="10" t="s">
        <v>12</v>
      </c>
      <c r="E21" s="11"/>
      <c r="F21" s="48"/>
      <c r="G21" s="119"/>
    </row>
    <row r="22" spans="3:7" ht="16" hidden="1" customHeight="1" x14ac:dyDescent="0.3">
      <c r="C22" s="118" t="s">
        <v>13</v>
      </c>
      <c r="D22" s="10" t="s">
        <v>14</v>
      </c>
      <c r="E22" s="11"/>
      <c r="F22" s="48"/>
      <c r="G22" s="119"/>
    </row>
    <row r="23" spans="3:7" ht="16" customHeight="1" x14ac:dyDescent="0.3">
      <c r="C23" s="118" t="s">
        <v>15</v>
      </c>
      <c r="D23" s="10" t="s">
        <v>16</v>
      </c>
      <c r="E23" s="11">
        <v>3650</v>
      </c>
      <c r="F23" s="48">
        <v>345</v>
      </c>
      <c r="G23" s="119">
        <v>287.92700000000002</v>
      </c>
    </row>
    <row r="24" spans="3:7" ht="16" customHeight="1" x14ac:dyDescent="0.3">
      <c r="C24" s="118" t="s">
        <v>17</v>
      </c>
      <c r="D24" s="10" t="s">
        <v>18</v>
      </c>
      <c r="E24" s="11">
        <v>200</v>
      </c>
      <c r="F24" s="48">
        <v>45</v>
      </c>
      <c r="G24" s="119">
        <v>14.249000000000001</v>
      </c>
    </row>
    <row r="25" spans="3:7" ht="16" hidden="1" customHeight="1" x14ac:dyDescent="0.3">
      <c r="C25" s="118" t="s">
        <v>19</v>
      </c>
      <c r="D25" s="10" t="s">
        <v>20</v>
      </c>
      <c r="E25" s="11"/>
      <c r="F25" s="48"/>
      <c r="G25" s="119"/>
    </row>
    <row r="26" spans="3:7" ht="16" hidden="1" customHeight="1" x14ac:dyDescent="0.3">
      <c r="C26" s="118" t="s">
        <v>21</v>
      </c>
      <c r="D26" s="10" t="s">
        <v>22</v>
      </c>
      <c r="E26" s="11"/>
      <c r="F26" s="48"/>
      <c r="G26" s="119"/>
    </row>
    <row r="27" spans="3:7" ht="16" hidden="1" customHeight="1" x14ac:dyDescent="0.3">
      <c r="C27" s="118" t="s">
        <v>23</v>
      </c>
      <c r="D27" s="10" t="s">
        <v>24</v>
      </c>
      <c r="E27" s="11"/>
      <c r="F27" s="48"/>
      <c r="G27" s="119"/>
    </row>
    <row r="28" spans="3:7" ht="16" hidden="1" customHeight="1" x14ac:dyDescent="0.3">
      <c r="C28" s="118" t="s">
        <v>25</v>
      </c>
      <c r="D28" s="10" t="s">
        <v>26</v>
      </c>
      <c r="E28" s="11"/>
      <c r="F28" s="48"/>
      <c r="G28" s="119"/>
    </row>
    <row r="29" spans="3:7" ht="16" hidden="1" customHeight="1" x14ac:dyDescent="0.3">
      <c r="C29" s="118" t="s">
        <v>27</v>
      </c>
      <c r="D29" s="10" t="s">
        <v>28</v>
      </c>
      <c r="E29" s="11"/>
      <c r="F29" s="48"/>
      <c r="G29" s="119"/>
    </row>
    <row r="30" spans="3:7" ht="16" hidden="1" customHeight="1" x14ac:dyDescent="0.3">
      <c r="C30" s="118" t="s">
        <v>29</v>
      </c>
      <c r="D30" s="10" t="s">
        <v>30</v>
      </c>
      <c r="E30" s="11"/>
      <c r="F30" s="48"/>
      <c r="G30" s="119"/>
    </row>
    <row r="31" spans="3:7" ht="16" customHeight="1" x14ac:dyDescent="0.3">
      <c r="C31" s="118" t="s">
        <v>31</v>
      </c>
      <c r="D31" s="10" t="s">
        <v>32</v>
      </c>
      <c r="E31" s="11">
        <v>81</v>
      </c>
      <c r="F31" s="48">
        <v>25</v>
      </c>
      <c r="G31" s="120">
        <v>0.59899999999999998</v>
      </c>
    </row>
    <row r="32" spans="3:7" ht="16" customHeight="1" x14ac:dyDescent="0.3">
      <c r="C32" s="118" t="s">
        <v>33</v>
      </c>
      <c r="D32" s="10" t="s">
        <v>34</v>
      </c>
      <c r="E32" s="11">
        <v>2</v>
      </c>
      <c r="F32" s="48">
        <v>0</v>
      </c>
      <c r="G32" s="119">
        <v>0</v>
      </c>
    </row>
    <row r="33" spans="3:7" ht="16" hidden="1" customHeight="1" x14ac:dyDescent="0.3">
      <c r="C33" s="118" t="s">
        <v>35</v>
      </c>
      <c r="D33" s="10" t="s">
        <v>36</v>
      </c>
      <c r="E33" s="11"/>
      <c r="F33" s="48"/>
      <c r="G33" s="119"/>
    </row>
    <row r="34" spans="3:7" ht="16" customHeight="1" x14ac:dyDescent="0.3">
      <c r="C34" s="118" t="s">
        <v>194</v>
      </c>
      <c r="D34" s="10" t="s">
        <v>195</v>
      </c>
      <c r="E34" s="11">
        <v>890</v>
      </c>
      <c r="F34" s="48">
        <v>65</v>
      </c>
      <c r="G34" s="119">
        <v>56.96</v>
      </c>
    </row>
    <row r="35" spans="3:7" ht="16" customHeight="1" x14ac:dyDescent="0.3">
      <c r="C35" s="118" t="s">
        <v>37</v>
      </c>
      <c r="D35" s="10" t="s">
        <v>38</v>
      </c>
      <c r="E35" s="11">
        <v>400</v>
      </c>
      <c r="F35" s="48">
        <v>40</v>
      </c>
      <c r="G35" s="119">
        <v>30.440999999999999</v>
      </c>
    </row>
    <row r="36" spans="3:7" ht="16" customHeight="1" x14ac:dyDescent="0.3">
      <c r="C36" s="116" t="s">
        <v>174</v>
      </c>
      <c r="D36" s="8" t="s">
        <v>39</v>
      </c>
      <c r="E36" s="9">
        <f>E37+E38</f>
        <v>665</v>
      </c>
      <c r="F36" s="9">
        <f t="shared" ref="F36:G36" si="0">F37+F38</f>
        <v>28</v>
      </c>
      <c r="G36" s="117">
        <f t="shared" si="0"/>
        <v>15.07</v>
      </c>
    </row>
    <row r="37" spans="3:7" ht="16" customHeight="1" x14ac:dyDescent="0.3">
      <c r="C37" s="118" t="s">
        <v>40</v>
      </c>
      <c r="D37" s="12" t="s">
        <v>41</v>
      </c>
      <c r="E37" s="11">
        <v>210</v>
      </c>
      <c r="F37" s="48">
        <v>20</v>
      </c>
      <c r="G37" s="119">
        <v>7.52</v>
      </c>
    </row>
    <row r="38" spans="3:7" ht="16" customHeight="1" x14ac:dyDescent="0.3">
      <c r="C38" s="118" t="s">
        <v>189</v>
      </c>
      <c r="D38" s="12" t="s">
        <v>188</v>
      </c>
      <c r="E38" s="11">
        <v>455</v>
      </c>
      <c r="F38" s="48">
        <v>8</v>
      </c>
      <c r="G38" s="119">
        <v>7.55</v>
      </c>
    </row>
    <row r="39" spans="3:7" ht="16" customHeight="1" x14ac:dyDescent="0.3">
      <c r="C39" s="116" t="s">
        <v>175</v>
      </c>
      <c r="D39" s="8" t="s">
        <v>42</v>
      </c>
      <c r="E39" s="9">
        <f>E40+E41+E42+E43+E44+E45+E46</f>
        <v>890</v>
      </c>
      <c r="F39" s="9">
        <f>F40+F41+F42+F43+F44+F45+F46</f>
        <v>80</v>
      </c>
      <c r="G39" s="117">
        <f>G40+G41+G42+G43+G44+G45+G46</f>
        <v>74.959000000000003</v>
      </c>
    </row>
    <row r="40" spans="3:7" ht="16" hidden="1" customHeight="1" x14ac:dyDescent="0.3">
      <c r="C40" s="118" t="s">
        <v>43</v>
      </c>
      <c r="D40" s="10" t="s">
        <v>44</v>
      </c>
      <c r="E40" s="11">
        <v>0</v>
      </c>
      <c r="F40" s="48">
        <v>0</v>
      </c>
      <c r="G40" s="119">
        <v>0</v>
      </c>
    </row>
    <row r="41" spans="3:7" ht="16" hidden="1" customHeight="1" x14ac:dyDescent="0.3">
      <c r="C41" s="118" t="s">
        <v>45</v>
      </c>
      <c r="D41" s="10" t="s">
        <v>46</v>
      </c>
      <c r="E41" s="11">
        <v>0</v>
      </c>
      <c r="F41" s="48">
        <v>0</v>
      </c>
      <c r="G41" s="119">
        <v>0</v>
      </c>
    </row>
    <row r="42" spans="3:7" ht="16" hidden="1" customHeight="1" x14ac:dyDescent="0.3">
      <c r="C42" s="118" t="s">
        <v>47</v>
      </c>
      <c r="D42" s="10" t="s">
        <v>48</v>
      </c>
      <c r="E42" s="11">
        <v>0</v>
      </c>
      <c r="F42" s="48">
        <v>0</v>
      </c>
      <c r="G42" s="119">
        <v>0</v>
      </c>
    </row>
    <row r="43" spans="3:7" ht="16" hidden="1" customHeight="1" x14ac:dyDescent="0.3">
      <c r="C43" s="118" t="s">
        <v>49</v>
      </c>
      <c r="D43" s="12" t="s">
        <v>50</v>
      </c>
      <c r="E43" s="11">
        <v>0</v>
      </c>
      <c r="F43" s="48">
        <v>0</v>
      </c>
      <c r="G43" s="119">
        <v>0</v>
      </c>
    </row>
    <row r="44" spans="3:7" ht="16" hidden="1" customHeight="1" x14ac:dyDescent="0.3">
      <c r="C44" s="118" t="s">
        <v>51</v>
      </c>
      <c r="D44" s="10" t="s">
        <v>52</v>
      </c>
      <c r="E44" s="11">
        <v>0</v>
      </c>
      <c r="F44" s="48">
        <v>0</v>
      </c>
      <c r="G44" s="119">
        <v>0</v>
      </c>
    </row>
    <row r="45" spans="3:7" ht="16" customHeight="1" x14ac:dyDescent="0.3">
      <c r="C45" s="118" t="s">
        <v>193</v>
      </c>
      <c r="D45" s="10" t="s">
        <v>191</v>
      </c>
      <c r="E45" s="11">
        <v>890</v>
      </c>
      <c r="F45" s="48">
        <v>80</v>
      </c>
      <c r="G45" s="119">
        <v>74.959000000000003</v>
      </c>
    </row>
    <row r="46" spans="3:7" ht="16" hidden="1" customHeight="1" x14ac:dyDescent="0.3">
      <c r="C46" s="118" t="s">
        <v>190</v>
      </c>
      <c r="D46" s="10" t="s">
        <v>192</v>
      </c>
      <c r="E46" s="11">
        <v>0</v>
      </c>
      <c r="F46" s="48">
        <v>0</v>
      </c>
      <c r="G46" s="119">
        <v>0</v>
      </c>
    </row>
    <row r="47" spans="3:7" ht="21.9" customHeight="1" x14ac:dyDescent="0.3">
      <c r="C47" s="114" t="s">
        <v>176</v>
      </c>
      <c r="D47" s="27" t="s">
        <v>53</v>
      </c>
      <c r="E47" s="7">
        <f>E48+E59+E60+E63+E67+E70+E71+E72+E73+E74+E75+E76</f>
        <v>19059</v>
      </c>
      <c r="F47" s="7">
        <f>F48+F59+F60+F63+F67+F70+F71+F72+F73+F74+F75+F76</f>
        <v>700</v>
      </c>
      <c r="G47" s="115">
        <f>G48+G59+G60+G63+G67+G70+G71+G72+G73+G74+G75+G76</f>
        <v>610.03700000000003</v>
      </c>
    </row>
    <row r="48" spans="3:7" ht="16" customHeight="1" x14ac:dyDescent="0.3">
      <c r="C48" s="118" t="s">
        <v>54</v>
      </c>
      <c r="D48" s="17" t="s">
        <v>55</v>
      </c>
      <c r="E48" s="11">
        <f>E49+E50+E51+E52+E53+E54+E55+E56+E57+E58</f>
        <v>6639</v>
      </c>
      <c r="F48" s="11">
        <f>F49+F50+F51+F52+F53+F54+F55+F56+F57+F58</f>
        <v>606</v>
      </c>
      <c r="G48" s="121">
        <f>G49+G50+G51+G52+G53+G54+G55+G56+G57+G58</f>
        <v>556.83100000000002</v>
      </c>
    </row>
    <row r="49" spans="3:7" ht="16" customHeight="1" x14ac:dyDescent="0.3">
      <c r="C49" s="118" t="s">
        <v>56</v>
      </c>
      <c r="D49" s="10" t="s">
        <v>57</v>
      </c>
      <c r="E49" s="11">
        <v>200</v>
      </c>
      <c r="F49" s="48">
        <v>0</v>
      </c>
      <c r="G49" s="119">
        <v>0</v>
      </c>
    </row>
    <row r="50" spans="3:7" ht="16" hidden="1" customHeight="1" x14ac:dyDescent="0.3">
      <c r="C50" s="118" t="s">
        <v>58</v>
      </c>
      <c r="D50" s="10" t="s">
        <v>59</v>
      </c>
      <c r="E50" s="11">
        <v>0</v>
      </c>
      <c r="F50" s="48">
        <v>0</v>
      </c>
      <c r="G50" s="119">
        <v>0</v>
      </c>
    </row>
    <row r="51" spans="3:7" ht="16" customHeight="1" x14ac:dyDescent="0.3">
      <c r="C51" s="118" t="s">
        <v>60</v>
      </c>
      <c r="D51" s="10" t="s">
        <v>61</v>
      </c>
      <c r="E51" s="11">
        <v>2700</v>
      </c>
      <c r="F51" s="48">
        <v>151</v>
      </c>
      <c r="G51" s="119">
        <v>125.25700000000001</v>
      </c>
    </row>
    <row r="52" spans="3:7" ht="16" customHeight="1" x14ac:dyDescent="0.3">
      <c r="C52" s="118" t="s">
        <v>62</v>
      </c>
      <c r="D52" s="10" t="s">
        <v>63</v>
      </c>
      <c r="E52" s="11">
        <v>280</v>
      </c>
      <c r="F52" s="48">
        <v>10</v>
      </c>
      <c r="G52" s="119">
        <v>9.8949999999999996</v>
      </c>
    </row>
    <row r="53" spans="3:7" ht="16" customHeight="1" x14ac:dyDescent="0.3">
      <c r="C53" s="118" t="s">
        <v>64</v>
      </c>
      <c r="D53" s="10" t="s">
        <v>65</v>
      </c>
      <c r="E53" s="11">
        <v>130</v>
      </c>
      <c r="F53" s="48">
        <v>8</v>
      </c>
      <c r="G53" s="119">
        <v>7.2539999999999996</v>
      </c>
    </row>
    <row r="54" spans="3:7" ht="16" customHeight="1" x14ac:dyDescent="0.3">
      <c r="C54" s="118" t="s">
        <v>66</v>
      </c>
      <c r="D54" s="10" t="s">
        <v>67</v>
      </c>
      <c r="E54" s="11">
        <v>400</v>
      </c>
      <c r="F54" s="48">
        <v>0</v>
      </c>
      <c r="G54" s="119">
        <v>0</v>
      </c>
    </row>
    <row r="55" spans="3:7" ht="16.149999999999999" customHeight="1" x14ac:dyDescent="0.3">
      <c r="C55" s="118" t="s">
        <v>68</v>
      </c>
      <c r="D55" s="10" t="s">
        <v>69</v>
      </c>
      <c r="E55" s="11">
        <v>4</v>
      </c>
      <c r="F55" s="48">
        <v>1</v>
      </c>
      <c r="G55" s="119">
        <v>0.28000000000000003</v>
      </c>
    </row>
    <row r="56" spans="3:7" ht="17.3" customHeight="1" x14ac:dyDescent="0.3">
      <c r="C56" s="118" t="s">
        <v>177</v>
      </c>
      <c r="D56" s="10" t="s">
        <v>70</v>
      </c>
      <c r="E56" s="11">
        <v>125</v>
      </c>
      <c r="F56" s="48">
        <v>5</v>
      </c>
      <c r="G56" s="119">
        <v>4.17</v>
      </c>
    </row>
    <row r="57" spans="3:7" ht="7.5" hidden="1" customHeight="1" x14ac:dyDescent="0.3">
      <c r="C57" s="118" t="s">
        <v>71</v>
      </c>
      <c r="D57" s="10" t="s">
        <v>72</v>
      </c>
      <c r="E57" s="11"/>
      <c r="F57" s="48"/>
      <c r="G57" s="119"/>
    </row>
    <row r="58" spans="3:7" ht="16" customHeight="1" x14ac:dyDescent="0.3">
      <c r="C58" s="122" t="s">
        <v>73</v>
      </c>
      <c r="D58" s="173" t="s">
        <v>74</v>
      </c>
      <c r="E58" s="45">
        <v>2800</v>
      </c>
      <c r="F58" s="51">
        <v>431</v>
      </c>
      <c r="G58" s="174">
        <v>409.97500000000002</v>
      </c>
    </row>
    <row r="59" spans="3:7" ht="16" customHeight="1" x14ac:dyDescent="0.3">
      <c r="C59" s="118" t="s">
        <v>75</v>
      </c>
      <c r="D59" s="17" t="s">
        <v>76</v>
      </c>
      <c r="E59" s="20">
        <v>1100</v>
      </c>
      <c r="F59" s="49">
        <v>2</v>
      </c>
      <c r="G59" s="123">
        <v>0</v>
      </c>
    </row>
    <row r="60" spans="3:7" ht="16" hidden="1" customHeight="1" x14ac:dyDescent="0.3">
      <c r="C60" s="118" t="s">
        <v>77</v>
      </c>
      <c r="D60" s="17" t="s">
        <v>78</v>
      </c>
      <c r="E60" s="11">
        <v>0</v>
      </c>
      <c r="F60" s="48">
        <v>0</v>
      </c>
      <c r="G60" s="119">
        <v>0</v>
      </c>
    </row>
    <row r="61" spans="3:7" ht="16" hidden="1" customHeight="1" x14ac:dyDescent="0.3">
      <c r="C61" s="118" t="s">
        <v>79</v>
      </c>
      <c r="D61" s="10" t="s">
        <v>80</v>
      </c>
      <c r="E61" s="11">
        <v>0</v>
      </c>
      <c r="F61" s="48">
        <v>0</v>
      </c>
      <c r="G61" s="119">
        <v>0</v>
      </c>
    </row>
    <row r="62" spans="3:7" ht="16" hidden="1" customHeight="1" x14ac:dyDescent="0.3">
      <c r="C62" s="118" t="s">
        <v>81</v>
      </c>
      <c r="D62" s="10" t="s">
        <v>82</v>
      </c>
      <c r="E62" s="11">
        <v>0</v>
      </c>
      <c r="F62" s="48">
        <v>0</v>
      </c>
      <c r="G62" s="119">
        <v>0</v>
      </c>
    </row>
    <row r="63" spans="3:7" ht="16" customHeight="1" x14ac:dyDescent="0.3">
      <c r="C63" s="118" t="s">
        <v>83</v>
      </c>
      <c r="D63" s="17" t="s">
        <v>84</v>
      </c>
      <c r="E63" s="20">
        <f>SUM(E64:E66)</f>
        <v>600</v>
      </c>
      <c r="F63" s="20">
        <f t="shared" ref="F63:G63" si="1">SUM(F64:F66)</f>
        <v>0</v>
      </c>
      <c r="G63" s="124">
        <f t="shared" si="1"/>
        <v>0</v>
      </c>
    </row>
    <row r="64" spans="3:7" ht="16" hidden="1" customHeight="1" x14ac:dyDescent="0.3">
      <c r="C64" s="118" t="s">
        <v>85</v>
      </c>
      <c r="D64" s="10" t="s">
        <v>86</v>
      </c>
      <c r="E64" s="11">
        <v>0</v>
      </c>
      <c r="F64" s="48"/>
      <c r="G64" s="119"/>
    </row>
    <row r="65" spans="3:7" ht="16" hidden="1" customHeight="1" x14ac:dyDescent="0.3">
      <c r="C65" s="118" t="s">
        <v>87</v>
      </c>
      <c r="D65" s="10" t="s">
        <v>88</v>
      </c>
      <c r="E65" s="11">
        <v>0</v>
      </c>
      <c r="F65" s="48"/>
      <c r="G65" s="119"/>
    </row>
    <row r="66" spans="3:7" ht="16" customHeight="1" x14ac:dyDescent="0.3">
      <c r="C66" s="118" t="s">
        <v>89</v>
      </c>
      <c r="D66" s="10" t="s">
        <v>90</v>
      </c>
      <c r="E66" s="11">
        <v>600</v>
      </c>
      <c r="F66" s="48">
        <v>0</v>
      </c>
      <c r="G66" s="119">
        <v>0</v>
      </c>
    </row>
    <row r="67" spans="3:7" ht="16" customHeight="1" x14ac:dyDescent="0.3">
      <c r="C67" s="118" t="s">
        <v>91</v>
      </c>
      <c r="D67" s="17" t="s">
        <v>92</v>
      </c>
      <c r="E67" s="20">
        <f>E69+E68</f>
        <v>310</v>
      </c>
      <c r="F67" s="20">
        <f t="shared" ref="F67:G67" si="2">F69+F68</f>
        <v>19</v>
      </c>
      <c r="G67" s="124">
        <f t="shared" si="2"/>
        <v>18.594999999999999</v>
      </c>
    </row>
    <row r="68" spans="3:7" ht="16" customHeight="1" x14ac:dyDescent="0.3">
      <c r="C68" s="118" t="s">
        <v>93</v>
      </c>
      <c r="D68" s="10" t="s">
        <v>94</v>
      </c>
      <c r="E68" s="11">
        <v>300</v>
      </c>
      <c r="F68" s="48">
        <v>19</v>
      </c>
      <c r="G68" s="119">
        <v>18.594999999999999</v>
      </c>
    </row>
    <row r="69" spans="3:7" ht="16" customHeight="1" x14ac:dyDescent="0.3">
      <c r="C69" s="118" t="s">
        <v>95</v>
      </c>
      <c r="D69" s="10" t="s">
        <v>96</v>
      </c>
      <c r="E69" s="11">
        <v>10</v>
      </c>
      <c r="F69" s="48">
        <v>0</v>
      </c>
      <c r="G69" s="119">
        <v>0</v>
      </c>
    </row>
    <row r="70" spans="3:7" ht="16" hidden="1" customHeight="1" x14ac:dyDescent="0.3">
      <c r="C70" s="125" t="s">
        <v>97</v>
      </c>
      <c r="D70" s="17" t="s">
        <v>98</v>
      </c>
      <c r="E70" s="20">
        <v>0</v>
      </c>
      <c r="F70" s="20">
        <v>0</v>
      </c>
      <c r="G70" s="124">
        <v>0</v>
      </c>
    </row>
    <row r="71" spans="3:7" ht="16" customHeight="1" x14ac:dyDescent="0.3">
      <c r="C71" s="125" t="s">
        <v>99</v>
      </c>
      <c r="D71" s="17" t="s">
        <v>100</v>
      </c>
      <c r="E71" s="20">
        <v>76</v>
      </c>
      <c r="F71" s="49">
        <v>6</v>
      </c>
      <c r="G71" s="126">
        <v>5.4669999999999996</v>
      </c>
    </row>
    <row r="72" spans="3:7" ht="16" customHeight="1" x14ac:dyDescent="0.3">
      <c r="C72" s="125" t="s">
        <v>101</v>
      </c>
      <c r="D72" s="17" t="s">
        <v>102</v>
      </c>
      <c r="E72" s="20">
        <v>4700</v>
      </c>
      <c r="F72" s="49">
        <v>0</v>
      </c>
      <c r="G72" s="126">
        <v>0</v>
      </c>
    </row>
    <row r="73" spans="3:7" ht="16" customHeight="1" x14ac:dyDescent="0.3">
      <c r="C73" s="125" t="s">
        <v>103</v>
      </c>
      <c r="D73" s="17" t="s">
        <v>104</v>
      </c>
      <c r="E73" s="20">
        <v>150</v>
      </c>
      <c r="F73" s="49">
        <v>0</v>
      </c>
      <c r="G73" s="126">
        <v>0</v>
      </c>
    </row>
    <row r="74" spans="3:7" ht="16" customHeight="1" x14ac:dyDescent="0.3">
      <c r="C74" s="125" t="s">
        <v>105</v>
      </c>
      <c r="D74" s="17" t="s">
        <v>106</v>
      </c>
      <c r="E74" s="20">
        <v>60</v>
      </c>
      <c r="F74" s="49">
        <v>0</v>
      </c>
      <c r="G74" s="126">
        <v>0</v>
      </c>
    </row>
    <row r="75" spans="3:7" ht="23.2" customHeight="1" x14ac:dyDescent="0.3">
      <c r="C75" s="125" t="s">
        <v>218</v>
      </c>
      <c r="D75" s="23" t="s">
        <v>217</v>
      </c>
      <c r="E75" s="20">
        <v>25</v>
      </c>
      <c r="F75" s="49">
        <v>0</v>
      </c>
      <c r="G75" s="126">
        <v>0</v>
      </c>
    </row>
    <row r="76" spans="3:7" ht="16" customHeight="1" x14ac:dyDescent="0.3">
      <c r="C76" s="125" t="s">
        <v>107</v>
      </c>
      <c r="D76" s="17" t="s">
        <v>108</v>
      </c>
      <c r="E76" s="20">
        <f>E77+E78+E81+E82+E80</f>
        <v>5399</v>
      </c>
      <c r="F76" s="20">
        <f>F82+F77+F78+F79+F80+F81</f>
        <v>67</v>
      </c>
      <c r="G76" s="124">
        <f>G82+G77+G78+G79+G80+G81</f>
        <v>29.144000000000002</v>
      </c>
    </row>
    <row r="77" spans="3:7" ht="16" customHeight="1" x14ac:dyDescent="0.3">
      <c r="C77" s="118" t="s">
        <v>109</v>
      </c>
      <c r="D77" s="10" t="s">
        <v>110</v>
      </c>
      <c r="E77" s="11">
        <v>290</v>
      </c>
      <c r="F77" s="48">
        <v>0</v>
      </c>
      <c r="G77" s="119">
        <v>0</v>
      </c>
    </row>
    <row r="78" spans="3:7" ht="16" customHeight="1" x14ac:dyDescent="0.3">
      <c r="C78" s="118" t="s">
        <v>111</v>
      </c>
      <c r="D78" s="10" t="s">
        <v>112</v>
      </c>
      <c r="E78" s="11">
        <v>110</v>
      </c>
      <c r="F78" s="48">
        <v>5</v>
      </c>
      <c r="G78" s="119">
        <v>5</v>
      </c>
    </row>
    <row r="79" spans="3:7" ht="16" hidden="1" customHeight="1" x14ac:dyDescent="0.3">
      <c r="C79" s="118" t="s">
        <v>113</v>
      </c>
      <c r="D79" s="10" t="s">
        <v>114</v>
      </c>
      <c r="E79" s="11"/>
      <c r="F79" s="48"/>
      <c r="G79" s="119"/>
    </row>
    <row r="80" spans="3:7" ht="16" customHeight="1" x14ac:dyDescent="0.3">
      <c r="C80" s="118" t="s">
        <v>115</v>
      </c>
      <c r="D80" s="10" t="s">
        <v>116</v>
      </c>
      <c r="E80" s="11">
        <v>2954</v>
      </c>
      <c r="F80" s="48">
        <v>0</v>
      </c>
      <c r="G80" s="119">
        <v>0</v>
      </c>
    </row>
    <row r="81" spans="3:7" ht="16" customHeight="1" x14ac:dyDescent="0.3">
      <c r="C81" s="118" t="s">
        <v>117</v>
      </c>
      <c r="D81" s="10" t="s">
        <v>118</v>
      </c>
      <c r="E81" s="11">
        <v>45</v>
      </c>
      <c r="F81" s="48">
        <v>2</v>
      </c>
      <c r="G81" s="119">
        <v>1.044</v>
      </c>
    </row>
    <row r="82" spans="3:7" ht="16" customHeight="1" x14ac:dyDescent="0.3">
      <c r="C82" s="112" t="s">
        <v>119</v>
      </c>
      <c r="D82" s="13" t="s">
        <v>120</v>
      </c>
      <c r="E82" s="6">
        <f>E83+E84+E85+E87+E88</f>
        <v>2000</v>
      </c>
      <c r="F82" s="6">
        <f t="shared" ref="F82:G82" si="3">F83+F84+F85+F87+F88</f>
        <v>60</v>
      </c>
      <c r="G82" s="113">
        <f t="shared" si="3"/>
        <v>23.1</v>
      </c>
    </row>
    <row r="83" spans="3:7" ht="19.45" customHeight="1" x14ac:dyDescent="0.3">
      <c r="C83" s="118" t="s">
        <v>121</v>
      </c>
      <c r="D83" s="10" t="s">
        <v>145</v>
      </c>
      <c r="E83" s="11">
        <v>750</v>
      </c>
      <c r="F83" s="11">
        <v>59</v>
      </c>
      <c r="G83" s="121">
        <v>23</v>
      </c>
    </row>
    <row r="84" spans="3:7" ht="19.45" hidden="1" customHeight="1" x14ac:dyDescent="0.3">
      <c r="C84" s="118" t="s">
        <v>197</v>
      </c>
      <c r="D84" s="10" t="s">
        <v>196</v>
      </c>
      <c r="E84" s="11">
        <v>0</v>
      </c>
      <c r="F84" s="48">
        <v>0</v>
      </c>
      <c r="G84" s="119">
        <v>0</v>
      </c>
    </row>
    <row r="85" spans="3:7" ht="19.45" customHeight="1" x14ac:dyDescent="0.3">
      <c r="C85" s="118" t="s">
        <v>122</v>
      </c>
      <c r="D85" s="10" t="s">
        <v>146</v>
      </c>
      <c r="E85" s="11">
        <v>1000</v>
      </c>
      <c r="F85" s="48">
        <v>0</v>
      </c>
      <c r="G85" s="119">
        <v>0</v>
      </c>
    </row>
    <row r="86" spans="3:7" ht="16" hidden="1" customHeight="1" x14ac:dyDescent="0.3">
      <c r="C86" s="118" t="s">
        <v>123</v>
      </c>
      <c r="D86" s="10"/>
      <c r="E86" s="11"/>
      <c r="F86" s="48"/>
      <c r="G86" s="119"/>
    </row>
    <row r="87" spans="3:7" ht="16" hidden="1" customHeight="1" x14ac:dyDescent="0.3">
      <c r="C87" s="118" t="s">
        <v>124</v>
      </c>
      <c r="D87" s="10" t="s">
        <v>147</v>
      </c>
      <c r="E87" s="11"/>
      <c r="F87" s="48"/>
      <c r="G87" s="119"/>
    </row>
    <row r="88" spans="3:7" ht="19.45" customHeight="1" x14ac:dyDescent="0.3">
      <c r="C88" s="118" t="s">
        <v>187</v>
      </c>
      <c r="D88" s="10" t="s">
        <v>186</v>
      </c>
      <c r="E88" s="11">
        <v>250</v>
      </c>
      <c r="F88" s="48">
        <v>1</v>
      </c>
      <c r="G88" s="119">
        <v>0.1</v>
      </c>
    </row>
    <row r="89" spans="3:7" ht="23.2" hidden="1" customHeight="1" x14ac:dyDescent="0.3">
      <c r="C89" s="127" t="s">
        <v>148</v>
      </c>
      <c r="D89" s="18" t="s">
        <v>149</v>
      </c>
      <c r="E89" s="19">
        <v>0</v>
      </c>
      <c r="F89" s="50">
        <v>0</v>
      </c>
      <c r="G89" s="128">
        <v>0</v>
      </c>
    </row>
    <row r="90" spans="3:7" ht="21.9" customHeight="1" x14ac:dyDescent="0.3">
      <c r="C90" s="129" t="s">
        <v>246</v>
      </c>
      <c r="D90" s="28">
        <v>55</v>
      </c>
      <c r="E90" s="14">
        <f>E91+E106</f>
        <v>2174845</v>
      </c>
      <c r="F90" s="14">
        <f>F91+F106</f>
        <v>38649.339999999997</v>
      </c>
      <c r="G90" s="130">
        <f>G91+G106</f>
        <v>30825.106</v>
      </c>
    </row>
    <row r="91" spans="3:7" ht="21.9" customHeight="1" x14ac:dyDescent="0.3">
      <c r="C91" s="131" t="s">
        <v>125</v>
      </c>
      <c r="D91" s="15" t="s">
        <v>245</v>
      </c>
      <c r="E91" s="16">
        <f>E92+E93+E98</f>
        <v>1914845</v>
      </c>
      <c r="F91" s="16">
        <f t="shared" ref="F91:G91" si="4">F92+F93+F98</f>
        <v>7649.34</v>
      </c>
      <c r="G91" s="132">
        <f t="shared" si="4"/>
        <v>89.105999999999995</v>
      </c>
    </row>
    <row r="92" spans="3:7" ht="16" customHeight="1" x14ac:dyDescent="0.3">
      <c r="C92" s="118" t="s">
        <v>126</v>
      </c>
      <c r="D92" s="23" t="s">
        <v>127</v>
      </c>
      <c r="E92" s="20">
        <v>50000</v>
      </c>
      <c r="F92" s="49">
        <v>0</v>
      </c>
      <c r="G92" s="126">
        <v>0</v>
      </c>
    </row>
    <row r="93" spans="3:7" ht="16" customHeight="1" x14ac:dyDescent="0.3">
      <c r="C93" s="118" t="s">
        <v>128</v>
      </c>
      <c r="D93" s="23" t="s">
        <v>129</v>
      </c>
      <c r="E93" s="20">
        <f>E94+E95+E96+E97</f>
        <v>6500</v>
      </c>
      <c r="F93" s="20">
        <f>F94+F95+F96+F97</f>
        <v>0</v>
      </c>
      <c r="G93" s="124">
        <f>G94+G95+G96+G97</f>
        <v>0</v>
      </c>
    </row>
    <row r="94" spans="3:7" ht="16" hidden="1" customHeight="1" x14ac:dyDescent="0.3">
      <c r="C94" s="118" t="s">
        <v>130</v>
      </c>
      <c r="D94" s="33" t="s">
        <v>150</v>
      </c>
      <c r="E94" s="11">
        <v>0</v>
      </c>
      <c r="F94" s="48">
        <v>0</v>
      </c>
      <c r="G94" s="119">
        <v>0</v>
      </c>
    </row>
    <row r="95" spans="3:7" ht="16" hidden="1" customHeight="1" x14ac:dyDescent="0.3">
      <c r="C95" s="118" t="s">
        <v>131</v>
      </c>
      <c r="D95" s="33" t="s">
        <v>151</v>
      </c>
      <c r="E95" s="11">
        <v>0</v>
      </c>
      <c r="F95" s="48">
        <v>0</v>
      </c>
      <c r="G95" s="119">
        <v>0</v>
      </c>
    </row>
    <row r="96" spans="3:7" ht="16" customHeight="1" x14ac:dyDescent="0.3">
      <c r="C96" s="118" t="s">
        <v>132</v>
      </c>
      <c r="D96" s="33" t="s">
        <v>152</v>
      </c>
      <c r="E96" s="11">
        <v>1500</v>
      </c>
      <c r="F96" s="48"/>
      <c r="G96" s="119"/>
    </row>
    <row r="97" spans="3:7" ht="16" customHeight="1" x14ac:dyDescent="0.3">
      <c r="C97" s="118" t="s">
        <v>133</v>
      </c>
      <c r="D97" s="33" t="s">
        <v>153</v>
      </c>
      <c r="E97" s="11">
        <v>5000</v>
      </c>
      <c r="F97" s="48"/>
      <c r="G97" s="119"/>
    </row>
    <row r="98" spans="3:7" ht="16" customHeight="1" x14ac:dyDescent="0.3">
      <c r="C98" s="125" t="s">
        <v>257</v>
      </c>
      <c r="D98" s="23" t="s">
        <v>134</v>
      </c>
      <c r="E98" s="20">
        <f>E99+E100+E101+E102+E104+E105+E103</f>
        <v>1858345</v>
      </c>
      <c r="F98" s="20">
        <f t="shared" ref="F98:G98" si="5">F99+F100+F101+F102+F104+F105+F103</f>
        <v>7649.34</v>
      </c>
      <c r="G98" s="124">
        <f t="shared" si="5"/>
        <v>89.105999999999995</v>
      </c>
    </row>
    <row r="99" spans="3:7" ht="16" customHeight="1" x14ac:dyDescent="0.3">
      <c r="C99" s="125" t="s">
        <v>258</v>
      </c>
      <c r="D99" s="23"/>
      <c r="E99" s="20">
        <v>190741</v>
      </c>
      <c r="F99" s="20">
        <v>6858</v>
      </c>
      <c r="G99" s="124">
        <v>0</v>
      </c>
    </row>
    <row r="100" spans="3:7" ht="16" customHeight="1" x14ac:dyDescent="0.3">
      <c r="C100" s="118" t="s">
        <v>259</v>
      </c>
      <c r="D100" s="33" t="s">
        <v>154</v>
      </c>
      <c r="E100" s="11">
        <v>708857</v>
      </c>
      <c r="F100" s="48">
        <v>0</v>
      </c>
      <c r="G100" s="133">
        <v>0</v>
      </c>
    </row>
    <row r="101" spans="3:7" ht="16" customHeight="1" x14ac:dyDescent="0.3">
      <c r="C101" s="118" t="s">
        <v>260</v>
      </c>
      <c r="D101" s="33" t="s">
        <v>155</v>
      </c>
      <c r="E101" s="11">
        <v>153163</v>
      </c>
      <c r="F101" s="48">
        <v>0</v>
      </c>
      <c r="G101" s="133">
        <v>0</v>
      </c>
    </row>
    <row r="102" spans="3:7" ht="16" customHeight="1" x14ac:dyDescent="0.3">
      <c r="C102" s="195" t="s">
        <v>295</v>
      </c>
      <c r="D102" s="44" t="s">
        <v>156</v>
      </c>
      <c r="E102" s="45">
        <v>778584</v>
      </c>
      <c r="F102" s="51">
        <v>701.34</v>
      </c>
      <c r="G102" s="134">
        <v>0</v>
      </c>
    </row>
    <row r="103" spans="3:7" ht="16" customHeight="1" x14ac:dyDescent="0.3">
      <c r="C103" s="118" t="s">
        <v>296</v>
      </c>
      <c r="D103" s="17"/>
      <c r="E103" s="22">
        <v>5000</v>
      </c>
      <c r="F103" s="52">
        <v>90</v>
      </c>
      <c r="G103" s="135">
        <v>89.105999999999995</v>
      </c>
    </row>
    <row r="104" spans="3:7" ht="16" customHeight="1" x14ac:dyDescent="0.3">
      <c r="C104" s="118" t="s">
        <v>293</v>
      </c>
      <c r="D104" s="34" t="s">
        <v>157</v>
      </c>
      <c r="E104" s="22">
        <v>15000</v>
      </c>
      <c r="F104" s="52"/>
      <c r="G104" s="119"/>
    </row>
    <row r="105" spans="3:7" ht="16" customHeight="1" x14ac:dyDescent="0.3">
      <c r="C105" s="118" t="s">
        <v>294</v>
      </c>
      <c r="D105" s="17"/>
      <c r="E105" s="22">
        <v>7000</v>
      </c>
      <c r="F105" s="52"/>
      <c r="G105" s="135"/>
    </row>
    <row r="106" spans="3:7" ht="21.9" customHeight="1" x14ac:dyDescent="0.3">
      <c r="C106" s="131" t="s">
        <v>178</v>
      </c>
      <c r="D106" s="15" t="s">
        <v>224</v>
      </c>
      <c r="E106" s="16">
        <f>SUM(E107)</f>
        <v>260000</v>
      </c>
      <c r="F106" s="16">
        <f t="shared" ref="F106:G106" si="6">SUM(F107)</f>
        <v>31000</v>
      </c>
      <c r="G106" s="132">
        <f t="shared" si="6"/>
        <v>30736</v>
      </c>
    </row>
    <row r="107" spans="3:7" ht="21.05" customHeight="1" x14ac:dyDescent="0.3">
      <c r="C107" s="136" t="s">
        <v>135</v>
      </c>
      <c r="D107" s="189" t="s">
        <v>136</v>
      </c>
      <c r="E107" s="190">
        <v>260000</v>
      </c>
      <c r="F107" s="191">
        <v>31000</v>
      </c>
      <c r="G107" s="192">
        <v>30736</v>
      </c>
    </row>
    <row r="108" spans="3:7" ht="25.35" customHeight="1" x14ac:dyDescent="0.3">
      <c r="C108" s="143" t="s">
        <v>279</v>
      </c>
      <c r="D108" s="221" t="s">
        <v>261</v>
      </c>
      <c r="E108" s="42">
        <f>E109+E113</f>
        <v>27461</v>
      </c>
      <c r="F108" s="42">
        <f t="shared" ref="F108:G108" si="7">F109+F113</f>
        <v>0</v>
      </c>
      <c r="G108" s="144">
        <f t="shared" si="7"/>
        <v>0</v>
      </c>
    </row>
    <row r="109" spans="3:7" ht="16" customHeight="1" x14ac:dyDescent="0.3">
      <c r="C109" s="131"/>
      <c r="D109" s="15" t="s">
        <v>291</v>
      </c>
      <c r="E109" s="16">
        <f>E110+E111+E112</f>
        <v>11970</v>
      </c>
      <c r="F109" s="16">
        <f>F110+F111+F112</f>
        <v>0</v>
      </c>
      <c r="G109" s="132">
        <f>G110+G111+G112</f>
        <v>0</v>
      </c>
    </row>
    <row r="110" spans="3:7" ht="16" customHeight="1" x14ac:dyDescent="0.3">
      <c r="C110" s="141" t="s">
        <v>158</v>
      </c>
      <c r="D110" s="32" t="s">
        <v>262</v>
      </c>
      <c r="E110" s="31">
        <v>6245</v>
      </c>
      <c r="F110" s="53">
        <v>0</v>
      </c>
      <c r="G110" s="142">
        <v>0</v>
      </c>
    </row>
    <row r="111" spans="3:7" ht="16" customHeight="1" x14ac:dyDescent="0.3">
      <c r="C111" s="141" t="s">
        <v>161</v>
      </c>
      <c r="D111" s="32" t="s">
        <v>263</v>
      </c>
      <c r="E111" s="31">
        <v>4975</v>
      </c>
      <c r="F111" s="53">
        <v>0</v>
      </c>
      <c r="G111" s="142">
        <v>0</v>
      </c>
    </row>
    <row r="112" spans="3:7" ht="16" customHeight="1" x14ac:dyDescent="0.3">
      <c r="C112" s="141" t="s">
        <v>168</v>
      </c>
      <c r="D112" s="32" t="s">
        <v>264</v>
      </c>
      <c r="E112" s="31">
        <v>750</v>
      </c>
      <c r="F112" s="53">
        <v>0</v>
      </c>
      <c r="G112" s="142">
        <v>0</v>
      </c>
    </row>
    <row r="113" spans="3:7" ht="16" customHeight="1" x14ac:dyDescent="0.3">
      <c r="C113" s="137" t="s">
        <v>172</v>
      </c>
      <c r="D113" s="24">
        <v>56.56</v>
      </c>
      <c r="E113" s="25">
        <f>E114+E115+E116</f>
        <v>15491</v>
      </c>
      <c r="F113" s="25">
        <f>F114+F115+F116</f>
        <v>0</v>
      </c>
      <c r="G113" s="138">
        <f>G114+G115+G116</f>
        <v>0</v>
      </c>
    </row>
    <row r="114" spans="3:7" ht="16" customHeight="1" x14ac:dyDescent="0.3">
      <c r="C114" s="141" t="s">
        <v>158</v>
      </c>
      <c r="D114" s="32" t="s">
        <v>265</v>
      </c>
      <c r="E114" s="31">
        <v>7178</v>
      </c>
      <c r="F114" s="53">
        <v>0</v>
      </c>
      <c r="G114" s="142">
        <v>0</v>
      </c>
    </row>
    <row r="115" spans="3:7" ht="16" customHeight="1" x14ac:dyDescent="0.3">
      <c r="C115" s="141" t="s">
        <v>161</v>
      </c>
      <c r="D115" s="32" t="s">
        <v>266</v>
      </c>
      <c r="E115" s="31">
        <v>7981</v>
      </c>
      <c r="F115" s="53">
        <v>0</v>
      </c>
      <c r="G115" s="142">
        <v>0</v>
      </c>
    </row>
    <row r="116" spans="3:7" ht="16" customHeight="1" x14ac:dyDescent="0.3">
      <c r="C116" s="141" t="s">
        <v>168</v>
      </c>
      <c r="D116" s="32" t="s">
        <v>267</v>
      </c>
      <c r="E116" s="31">
        <v>332</v>
      </c>
      <c r="F116" s="53">
        <v>0</v>
      </c>
      <c r="G116" s="142">
        <v>0</v>
      </c>
    </row>
    <row r="117" spans="3:7" ht="33" customHeight="1" x14ac:dyDescent="0.3">
      <c r="C117" s="129" t="s">
        <v>280</v>
      </c>
      <c r="D117" s="29">
        <v>58</v>
      </c>
      <c r="E117" s="14">
        <f>E119+E124+E132+E128</f>
        <v>5000</v>
      </c>
      <c r="F117" s="14">
        <f>F119+F124+F128+F132</f>
        <v>0</v>
      </c>
      <c r="G117" s="130">
        <f>G119+G124+G128+G132</f>
        <v>0</v>
      </c>
    </row>
    <row r="118" spans="3:7" ht="21.9" customHeight="1" x14ac:dyDescent="0.3">
      <c r="C118" s="206" t="s">
        <v>213</v>
      </c>
      <c r="D118" s="207" t="s">
        <v>209</v>
      </c>
      <c r="E118" s="208">
        <f>E119</f>
        <v>5000</v>
      </c>
      <c r="F118" s="208">
        <f t="shared" ref="F118:G118" si="8">F119</f>
        <v>0</v>
      </c>
      <c r="G118" s="209">
        <f t="shared" si="8"/>
        <v>0</v>
      </c>
    </row>
    <row r="119" spans="3:7" ht="20.3" customHeight="1" x14ac:dyDescent="0.3">
      <c r="C119" s="139" t="s">
        <v>137</v>
      </c>
      <c r="D119" s="166" t="s">
        <v>209</v>
      </c>
      <c r="E119" s="21">
        <f>SUM(E120:E122)</f>
        <v>5000</v>
      </c>
      <c r="F119" s="21">
        <f t="shared" ref="F119:G119" si="9">SUM(F120:F122)</f>
        <v>0</v>
      </c>
      <c r="G119" s="140">
        <f t="shared" si="9"/>
        <v>0</v>
      </c>
    </row>
    <row r="120" spans="3:7" ht="16" customHeight="1" x14ac:dyDescent="0.3">
      <c r="C120" s="141" t="s">
        <v>158</v>
      </c>
      <c r="D120" s="10" t="s">
        <v>163</v>
      </c>
      <c r="E120" s="11"/>
      <c r="F120" s="48">
        <v>0</v>
      </c>
      <c r="G120" s="119">
        <v>0</v>
      </c>
    </row>
    <row r="121" spans="3:7" ht="16" customHeight="1" x14ac:dyDescent="0.3">
      <c r="C121" s="141" t="s">
        <v>161</v>
      </c>
      <c r="D121" s="10" t="s">
        <v>162</v>
      </c>
      <c r="E121" s="11"/>
      <c r="F121" s="48">
        <v>0</v>
      </c>
      <c r="G121" s="119">
        <v>0</v>
      </c>
    </row>
    <row r="122" spans="3:7" ht="16" customHeight="1" x14ac:dyDescent="0.3">
      <c r="C122" s="141" t="s">
        <v>168</v>
      </c>
      <c r="D122" s="10" t="s">
        <v>164</v>
      </c>
      <c r="E122" s="11">
        <v>5000</v>
      </c>
      <c r="F122" s="48">
        <v>0</v>
      </c>
      <c r="G122" s="119">
        <v>0</v>
      </c>
    </row>
    <row r="123" spans="3:7" ht="17.850000000000001" hidden="1" customHeight="1" x14ac:dyDescent="0.3">
      <c r="C123" s="210" t="s">
        <v>269</v>
      </c>
      <c r="D123" s="211" t="s">
        <v>210</v>
      </c>
      <c r="E123" s="213">
        <f>E124</f>
        <v>0</v>
      </c>
      <c r="F123" s="213">
        <f t="shared" ref="F123:G123" si="10">F124</f>
        <v>0</v>
      </c>
      <c r="G123" s="220">
        <f t="shared" si="10"/>
        <v>0</v>
      </c>
    </row>
    <row r="124" spans="3:7" ht="18.45" hidden="1" customHeight="1" x14ac:dyDescent="0.3">
      <c r="C124" s="139" t="s">
        <v>268</v>
      </c>
      <c r="D124" s="196" t="s">
        <v>210</v>
      </c>
      <c r="E124" s="21">
        <f>E125+E126+E127</f>
        <v>0</v>
      </c>
      <c r="F124" s="21">
        <f>F125+F126+F127</f>
        <v>0</v>
      </c>
      <c r="G124" s="140">
        <f>G125+G126+G127</f>
        <v>0</v>
      </c>
    </row>
    <row r="125" spans="3:7" ht="16" hidden="1" customHeight="1" x14ac:dyDescent="0.3">
      <c r="C125" s="141" t="s">
        <v>158</v>
      </c>
      <c r="D125" s="32" t="s">
        <v>165</v>
      </c>
      <c r="E125" s="31"/>
      <c r="F125" s="53"/>
      <c r="G125" s="142"/>
    </row>
    <row r="126" spans="3:7" ht="16" hidden="1" customHeight="1" x14ac:dyDescent="0.3">
      <c r="C126" s="141" t="s">
        <v>161</v>
      </c>
      <c r="D126" s="32" t="s">
        <v>166</v>
      </c>
      <c r="E126" s="31"/>
      <c r="F126" s="53"/>
      <c r="G126" s="142"/>
    </row>
    <row r="127" spans="3:7" ht="16" hidden="1" customHeight="1" x14ac:dyDescent="0.3">
      <c r="C127" s="141" t="s">
        <v>168</v>
      </c>
      <c r="D127" s="32" t="s">
        <v>167</v>
      </c>
      <c r="E127" s="31"/>
      <c r="F127" s="53"/>
      <c r="G127" s="142"/>
    </row>
    <row r="128" spans="3:7" ht="24.2" hidden="1" customHeight="1" x14ac:dyDescent="0.3">
      <c r="C128" s="206" t="s">
        <v>292</v>
      </c>
      <c r="D128" s="212">
        <v>58.14</v>
      </c>
      <c r="E128" s="208">
        <f>E129+E130+E131</f>
        <v>0</v>
      </c>
      <c r="F128" s="208">
        <f t="shared" ref="F128:G128" si="11">F129+F130+F131</f>
        <v>0</v>
      </c>
      <c r="G128" s="209">
        <f t="shared" si="11"/>
        <v>0</v>
      </c>
    </row>
    <row r="129" spans="3:7" ht="16" hidden="1" customHeight="1" x14ac:dyDescent="0.3">
      <c r="C129" s="141" t="s">
        <v>158</v>
      </c>
      <c r="D129" s="32" t="s">
        <v>169</v>
      </c>
      <c r="E129" s="31"/>
      <c r="F129" s="53"/>
      <c r="G129" s="142"/>
    </row>
    <row r="130" spans="3:7" ht="16" hidden="1" customHeight="1" x14ac:dyDescent="0.3">
      <c r="C130" s="141" t="s">
        <v>161</v>
      </c>
      <c r="D130" s="32" t="s">
        <v>170</v>
      </c>
      <c r="E130" s="31"/>
      <c r="F130" s="53"/>
      <c r="G130" s="142"/>
    </row>
    <row r="131" spans="3:7" ht="16" hidden="1" customHeight="1" x14ac:dyDescent="0.3">
      <c r="C131" s="141" t="s">
        <v>168</v>
      </c>
      <c r="D131" s="32" t="s">
        <v>185</v>
      </c>
      <c r="E131" s="31"/>
      <c r="F131" s="53"/>
      <c r="G131" s="142"/>
    </row>
    <row r="132" spans="3:7" ht="27.65" hidden="1" customHeight="1" x14ac:dyDescent="0.3">
      <c r="C132" s="206" t="s">
        <v>270</v>
      </c>
      <c r="D132" s="212" t="s">
        <v>248</v>
      </c>
      <c r="E132" s="208">
        <f>E133+E134+E135</f>
        <v>0</v>
      </c>
      <c r="F132" s="208">
        <f t="shared" ref="F132:G132" si="12">F133+F134+F135</f>
        <v>0</v>
      </c>
      <c r="G132" s="209">
        <f t="shared" si="12"/>
        <v>0</v>
      </c>
    </row>
    <row r="133" spans="3:7" ht="16" hidden="1" customHeight="1" x14ac:dyDescent="0.3">
      <c r="C133" s="141" t="s">
        <v>158</v>
      </c>
      <c r="D133" s="32" t="s">
        <v>159</v>
      </c>
      <c r="E133" s="31"/>
      <c r="F133" s="53"/>
      <c r="G133" s="142"/>
    </row>
    <row r="134" spans="3:7" ht="16" hidden="1" customHeight="1" x14ac:dyDescent="0.3">
      <c r="C134" s="141" t="s">
        <v>161</v>
      </c>
      <c r="D134" s="32" t="s">
        <v>160</v>
      </c>
      <c r="E134" s="31"/>
      <c r="F134" s="53"/>
      <c r="G134" s="142"/>
    </row>
    <row r="135" spans="3:7" ht="16" hidden="1" customHeight="1" x14ac:dyDescent="0.3">
      <c r="C135" s="141" t="s">
        <v>168</v>
      </c>
      <c r="D135" s="32" t="s">
        <v>171</v>
      </c>
      <c r="E135" s="31"/>
      <c r="F135" s="53"/>
      <c r="G135" s="142"/>
    </row>
    <row r="136" spans="3:7" ht="22.5" customHeight="1" x14ac:dyDescent="0.3">
      <c r="C136" s="143" t="s">
        <v>214</v>
      </c>
      <c r="D136" s="28">
        <v>59</v>
      </c>
      <c r="E136" s="42">
        <f>E137+E138</f>
        <v>705</v>
      </c>
      <c r="F136" s="42">
        <f t="shared" ref="F136:G136" si="13">F137+F138</f>
        <v>45</v>
      </c>
      <c r="G136" s="144">
        <f t="shared" si="13"/>
        <v>27.777999999999999</v>
      </c>
    </row>
    <row r="137" spans="3:7" ht="17.850000000000001" customHeight="1" x14ac:dyDescent="0.3">
      <c r="C137" s="141" t="s">
        <v>215</v>
      </c>
      <c r="D137" s="65" t="s">
        <v>226</v>
      </c>
      <c r="E137" s="31">
        <v>325</v>
      </c>
      <c r="F137" s="53">
        <v>3</v>
      </c>
      <c r="G137" s="179">
        <v>2.5</v>
      </c>
    </row>
    <row r="138" spans="3:7" ht="21.35" customHeight="1" x14ac:dyDescent="0.3">
      <c r="C138" s="141" t="s">
        <v>216</v>
      </c>
      <c r="D138" s="65" t="s">
        <v>227</v>
      </c>
      <c r="E138" s="31">
        <v>380</v>
      </c>
      <c r="F138" s="53">
        <v>42</v>
      </c>
      <c r="G138" s="179">
        <v>25.277999999999999</v>
      </c>
    </row>
    <row r="139" spans="3:7" ht="29.95" customHeight="1" x14ac:dyDescent="0.3">
      <c r="C139" s="143" t="s">
        <v>281</v>
      </c>
      <c r="D139" s="28">
        <v>61</v>
      </c>
      <c r="E139" s="42">
        <f>E140+E141+E142+E145+E148</f>
        <v>83431</v>
      </c>
      <c r="F139" s="42">
        <f t="shared" ref="F139:G139" si="14">F140+F141+F142+F145+F148</f>
        <v>10400</v>
      </c>
      <c r="G139" s="144">
        <f t="shared" si="14"/>
        <v>7065.75</v>
      </c>
    </row>
    <row r="140" spans="3:7" ht="17" customHeight="1" x14ac:dyDescent="0.3">
      <c r="C140" s="141" t="s">
        <v>240</v>
      </c>
      <c r="D140" s="32" t="s">
        <v>228</v>
      </c>
      <c r="E140" s="31">
        <v>18377</v>
      </c>
      <c r="F140" s="53">
        <v>210</v>
      </c>
      <c r="G140" s="179">
        <v>194.667</v>
      </c>
    </row>
    <row r="141" spans="3:7" ht="17" customHeight="1" x14ac:dyDescent="0.3">
      <c r="C141" s="141" t="s">
        <v>239</v>
      </c>
      <c r="D141" s="32" t="s">
        <v>229</v>
      </c>
      <c r="E141" s="31">
        <v>2771</v>
      </c>
      <c r="F141" s="53">
        <v>0</v>
      </c>
      <c r="G141" s="179">
        <v>0</v>
      </c>
    </row>
    <row r="142" spans="3:7" ht="27.95" customHeight="1" x14ac:dyDescent="0.3">
      <c r="C142" s="148" t="s">
        <v>242</v>
      </c>
      <c r="D142" s="150" t="s">
        <v>230</v>
      </c>
      <c r="E142" s="149">
        <f>E143+E144</f>
        <v>28265</v>
      </c>
      <c r="F142" s="149">
        <f t="shared" ref="F142:G142" si="15">F143+F144</f>
        <v>6460.2260000000006</v>
      </c>
      <c r="G142" s="165">
        <f t="shared" si="15"/>
        <v>6182.4489999999996</v>
      </c>
    </row>
    <row r="143" spans="3:7" ht="19.05" customHeight="1" x14ac:dyDescent="0.3">
      <c r="C143" s="141" t="s">
        <v>240</v>
      </c>
      <c r="D143" s="32" t="s">
        <v>231</v>
      </c>
      <c r="E143" s="31">
        <v>25393</v>
      </c>
      <c r="F143" s="53">
        <v>6189.0320000000002</v>
      </c>
      <c r="G143" s="179">
        <v>6137.4449999999997</v>
      </c>
    </row>
    <row r="144" spans="3:7" ht="19.05" customHeight="1" x14ac:dyDescent="0.3">
      <c r="C144" s="141" t="s">
        <v>239</v>
      </c>
      <c r="D144" s="32" t="s">
        <v>232</v>
      </c>
      <c r="E144" s="31">
        <v>2872</v>
      </c>
      <c r="F144" s="53">
        <v>271.19400000000002</v>
      </c>
      <c r="G144" s="179">
        <v>45.003999999999998</v>
      </c>
    </row>
    <row r="145" spans="3:7" ht="27.95" customHeight="1" x14ac:dyDescent="0.3">
      <c r="C145" s="148" t="s">
        <v>243</v>
      </c>
      <c r="D145" s="150" t="s">
        <v>233</v>
      </c>
      <c r="E145" s="149">
        <f>E146+E147</f>
        <v>17829</v>
      </c>
      <c r="F145" s="149">
        <f t="shared" ref="F145:G145" si="16">F146+F147</f>
        <v>3374.7739999999999</v>
      </c>
      <c r="G145" s="165">
        <f t="shared" si="16"/>
        <v>335.80500000000001</v>
      </c>
    </row>
    <row r="146" spans="3:7" ht="19.05" customHeight="1" x14ac:dyDescent="0.3">
      <c r="C146" s="141" t="s">
        <v>240</v>
      </c>
      <c r="D146" s="32" t="s">
        <v>238</v>
      </c>
      <c r="E146" s="31">
        <v>17037</v>
      </c>
      <c r="F146" s="53">
        <v>3325.7979999999998</v>
      </c>
      <c r="G146" s="179">
        <v>332.37</v>
      </c>
    </row>
    <row r="147" spans="3:7" ht="19.05" customHeight="1" x14ac:dyDescent="0.3">
      <c r="C147" s="141" t="s">
        <v>239</v>
      </c>
      <c r="D147" s="32" t="s">
        <v>234</v>
      </c>
      <c r="E147" s="31">
        <v>792</v>
      </c>
      <c r="F147" s="53">
        <v>48.975999999999999</v>
      </c>
      <c r="G147" s="179">
        <v>3.4350000000000001</v>
      </c>
    </row>
    <row r="148" spans="3:7" ht="16" customHeight="1" x14ac:dyDescent="0.3">
      <c r="C148" s="148" t="s">
        <v>241</v>
      </c>
      <c r="D148" s="150" t="s">
        <v>235</v>
      </c>
      <c r="E148" s="149">
        <f>E149+E150</f>
        <v>16189</v>
      </c>
      <c r="F148" s="149">
        <f>F149+F150</f>
        <v>355</v>
      </c>
      <c r="G148" s="165">
        <f t="shared" ref="G148" si="17">G149+G150</f>
        <v>352.82900000000001</v>
      </c>
    </row>
    <row r="149" spans="3:7" ht="19.05" customHeight="1" x14ac:dyDescent="0.3">
      <c r="C149" s="141" t="s">
        <v>240</v>
      </c>
      <c r="D149" s="32" t="s">
        <v>236</v>
      </c>
      <c r="E149" s="31">
        <v>15419</v>
      </c>
      <c r="F149" s="53">
        <v>350</v>
      </c>
      <c r="G149" s="179">
        <v>348.92599999999999</v>
      </c>
    </row>
    <row r="150" spans="3:7" ht="19.05" customHeight="1" x14ac:dyDescent="0.3">
      <c r="C150" s="141" t="s">
        <v>239</v>
      </c>
      <c r="D150" s="32" t="s">
        <v>237</v>
      </c>
      <c r="E150" s="31">
        <v>770</v>
      </c>
      <c r="F150" s="53">
        <v>5</v>
      </c>
      <c r="G150" s="179">
        <v>3.903</v>
      </c>
    </row>
    <row r="151" spans="3:7" ht="19.05" customHeight="1" x14ac:dyDescent="0.3">
      <c r="C151" s="114" t="s">
        <v>282</v>
      </c>
      <c r="D151" s="18" t="s">
        <v>138</v>
      </c>
      <c r="E151" s="7">
        <f>E152</f>
        <v>8403</v>
      </c>
      <c r="F151" s="7">
        <f t="shared" ref="F151" si="18">F152</f>
        <v>0</v>
      </c>
      <c r="G151" s="115">
        <f>G152</f>
        <v>0</v>
      </c>
    </row>
    <row r="152" spans="3:7" ht="19.05" customHeight="1" x14ac:dyDescent="0.3">
      <c r="C152" s="127" t="s">
        <v>283</v>
      </c>
      <c r="D152" s="18" t="s">
        <v>139</v>
      </c>
      <c r="E152" s="188">
        <f>E153+E157</f>
        <v>8403</v>
      </c>
      <c r="F152" s="188">
        <f t="shared" ref="F152" si="19">F153+F157</f>
        <v>0</v>
      </c>
      <c r="G152" s="194">
        <f>G153+G157</f>
        <v>0</v>
      </c>
    </row>
    <row r="153" spans="3:7" ht="17.850000000000001" customHeight="1" x14ac:dyDescent="0.3">
      <c r="C153" s="171" t="s">
        <v>256</v>
      </c>
      <c r="D153" s="172" t="s">
        <v>140</v>
      </c>
      <c r="E153" s="181">
        <f>E154+E155+E156</f>
        <v>3903</v>
      </c>
      <c r="F153" s="181">
        <f>F154+F155+F156</f>
        <v>0</v>
      </c>
      <c r="G153" s="193">
        <f>G154+G155+G156</f>
        <v>0</v>
      </c>
    </row>
    <row r="154" spans="3:7" ht="19.05" customHeight="1" x14ac:dyDescent="0.3">
      <c r="C154" s="169" t="s">
        <v>255</v>
      </c>
      <c r="D154" s="170" t="s">
        <v>141</v>
      </c>
      <c r="E154" s="180">
        <v>1488</v>
      </c>
      <c r="F154" s="180"/>
      <c r="G154" s="182"/>
    </row>
    <row r="155" spans="3:7" ht="19.05" customHeight="1" x14ac:dyDescent="0.3">
      <c r="C155" s="167" t="s">
        <v>179</v>
      </c>
      <c r="D155" s="12" t="s">
        <v>142</v>
      </c>
      <c r="E155" s="183">
        <v>857</v>
      </c>
      <c r="F155" s="184"/>
      <c r="G155" s="146"/>
    </row>
    <row r="156" spans="3:7" ht="19.05" customHeight="1" x14ac:dyDescent="0.3">
      <c r="C156" s="167" t="s">
        <v>143</v>
      </c>
      <c r="D156" s="12" t="s">
        <v>144</v>
      </c>
      <c r="E156" s="183">
        <v>1558</v>
      </c>
      <c r="F156" s="184"/>
      <c r="G156" s="146"/>
    </row>
    <row r="157" spans="3:7" ht="19.05" customHeight="1" thickBot="1" x14ac:dyDescent="0.35">
      <c r="C157" s="168" t="s">
        <v>180</v>
      </c>
      <c r="D157" s="164" t="s">
        <v>182</v>
      </c>
      <c r="E157" s="185">
        <v>4500</v>
      </c>
      <c r="F157" s="186"/>
      <c r="G157" s="187"/>
    </row>
    <row r="158" spans="3:7" ht="23.9" customHeight="1" thickBot="1" x14ac:dyDescent="0.35">
      <c r="C158" s="230" t="s">
        <v>287</v>
      </c>
      <c r="D158" s="226" t="s">
        <v>200</v>
      </c>
      <c r="E158" s="227"/>
      <c r="F158" s="228"/>
      <c r="G158" s="229"/>
    </row>
    <row r="159" spans="3:7" ht="17.3" customHeight="1" thickBot="1" x14ac:dyDescent="0.35">
      <c r="C159" s="222"/>
      <c r="D159" s="223" t="s">
        <v>288</v>
      </c>
      <c r="E159" s="224"/>
      <c r="F159" s="225"/>
      <c r="G159" s="236">
        <v>13504.675999999999</v>
      </c>
    </row>
    <row r="160" spans="3:7" ht="17.3" customHeight="1" thickBot="1" x14ac:dyDescent="0.35">
      <c r="C160" s="222"/>
      <c r="D160" s="223" t="s">
        <v>289</v>
      </c>
      <c r="E160" s="224"/>
      <c r="F160" s="225"/>
      <c r="G160" s="237">
        <v>101.11</v>
      </c>
    </row>
    <row r="161" spans="3:8" ht="23.9" customHeight="1" thickBot="1" x14ac:dyDescent="0.35">
      <c r="C161" s="231" t="s">
        <v>290</v>
      </c>
      <c r="D161" s="161"/>
      <c r="E161" s="162"/>
      <c r="F161" s="163"/>
      <c r="G161" s="238">
        <f>G160+G159</f>
        <v>13605.786</v>
      </c>
    </row>
    <row r="162" spans="3:8" s="57" customFormat="1" ht="25.95" customHeight="1" thickBot="1" x14ac:dyDescent="0.25">
      <c r="C162" s="60" t="s">
        <v>198</v>
      </c>
      <c r="D162" s="59"/>
      <c r="E162" s="59"/>
      <c r="F162" s="59"/>
      <c r="G162" s="239" t="s">
        <v>181</v>
      </c>
      <c r="H162" s="56"/>
    </row>
    <row r="163" spans="3:8" s="57" customFormat="1" ht="40.35" customHeight="1" thickBot="1" x14ac:dyDescent="0.25">
      <c r="C163" s="67" t="s">
        <v>199</v>
      </c>
      <c r="D163" s="67" t="s">
        <v>212</v>
      </c>
      <c r="E163" s="4" t="str">
        <f>E8</f>
        <v>BUGET
2024</v>
      </c>
      <c r="F163" s="46" t="str">
        <f>F8</f>
        <v>DESCHIDERI
01.01. - 31.01.2024</v>
      </c>
      <c r="G163" s="84" t="str">
        <f>G8</f>
        <v>PLĂȚI
 01.01. - 31.01.2024</v>
      </c>
    </row>
    <row r="164" spans="3:8" ht="19.05" customHeight="1" thickTop="1" thickBot="1" x14ac:dyDescent="0.35">
      <c r="C164" s="90" t="s">
        <v>183</v>
      </c>
      <c r="D164" s="36" t="s">
        <v>184</v>
      </c>
      <c r="E164" s="37">
        <v>1</v>
      </c>
      <c r="F164" s="47">
        <v>2</v>
      </c>
      <c r="G164" s="85">
        <v>3</v>
      </c>
    </row>
    <row r="165" spans="3:8" s="57" customFormat="1" ht="19.45" customHeight="1" thickBot="1" x14ac:dyDescent="0.25">
      <c r="C165" s="94" t="s">
        <v>201</v>
      </c>
      <c r="D165" s="68" t="s">
        <v>200</v>
      </c>
      <c r="E165" s="75">
        <f>E166</f>
        <v>802319</v>
      </c>
      <c r="F165" s="75">
        <f>F166</f>
        <v>5388</v>
      </c>
      <c r="G165" s="86">
        <f>G166</f>
        <v>5163.4939999999997</v>
      </c>
    </row>
    <row r="166" spans="3:8" s="57" customFormat="1" ht="24.05" customHeight="1" thickBot="1" x14ac:dyDescent="0.25">
      <c r="C166" s="95" t="s">
        <v>278</v>
      </c>
      <c r="D166" s="58"/>
      <c r="E166" s="76">
        <f>E167+E169+E172+E181+E193</f>
        <v>802319</v>
      </c>
      <c r="F166" s="76">
        <f>F167+F169+F172+F181+F193</f>
        <v>5388</v>
      </c>
      <c r="G166" s="234">
        <f t="shared" ref="G166" si="20">G167+G169+G172+G181</f>
        <v>5163.4939999999997</v>
      </c>
    </row>
    <row r="167" spans="3:8" s="57" customFormat="1" ht="26.35" customHeight="1" thickTop="1" thickBot="1" x14ac:dyDescent="0.25">
      <c r="C167" s="96" t="s">
        <v>284</v>
      </c>
      <c r="D167" s="160">
        <v>51</v>
      </c>
      <c r="E167" s="78">
        <f>E168</f>
        <v>85000</v>
      </c>
      <c r="F167" s="78">
        <f>F168</f>
        <v>3171</v>
      </c>
      <c r="G167" s="87">
        <f>G168</f>
        <v>3171</v>
      </c>
    </row>
    <row r="168" spans="3:8" s="57" customFormat="1" ht="21.05" customHeight="1" thickBot="1" x14ac:dyDescent="0.25">
      <c r="C168" s="97" t="s">
        <v>203</v>
      </c>
      <c r="D168" s="23" t="s">
        <v>202</v>
      </c>
      <c r="E168" s="22">
        <v>85000</v>
      </c>
      <c r="F168" s="22">
        <v>3171</v>
      </c>
      <c r="G168" s="98">
        <v>3171</v>
      </c>
    </row>
    <row r="169" spans="3:8" s="57" customFormat="1" ht="21.05" customHeight="1" thickBot="1" x14ac:dyDescent="0.25">
      <c r="C169" s="154" t="s">
        <v>246</v>
      </c>
      <c r="D169" s="155" t="s">
        <v>204</v>
      </c>
      <c r="E169" s="156">
        <f>E170</f>
        <v>750</v>
      </c>
      <c r="F169" s="156">
        <f t="shared" ref="F169:G169" si="21">F170</f>
        <v>750</v>
      </c>
      <c r="G169" s="157">
        <f t="shared" si="21"/>
        <v>700.2</v>
      </c>
    </row>
    <row r="170" spans="3:8" s="57" customFormat="1" ht="19.05" customHeight="1" thickBot="1" x14ac:dyDescent="0.25">
      <c r="C170" s="100" t="s">
        <v>225</v>
      </c>
      <c r="D170" s="72" t="s">
        <v>224</v>
      </c>
      <c r="E170" s="79">
        <f>E171</f>
        <v>750</v>
      </c>
      <c r="F170" s="79">
        <f t="shared" ref="F170:G170" si="22">F171</f>
        <v>750</v>
      </c>
      <c r="G170" s="99">
        <f t="shared" si="22"/>
        <v>700.2</v>
      </c>
    </row>
    <row r="171" spans="3:8" s="57" customFormat="1" ht="19.05" customHeight="1" thickBot="1" x14ac:dyDescent="0.25">
      <c r="C171" s="152" t="s">
        <v>135</v>
      </c>
      <c r="D171" s="74" t="s">
        <v>136</v>
      </c>
      <c r="E171" s="73">
        <v>750</v>
      </c>
      <c r="F171" s="73">
        <v>750</v>
      </c>
      <c r="G171" s="101">
        <v>700.2</v>
      </c>
    </row>
    <row r="172" spans="3:8" s="57" customFormat="1" ht="27.8" customHeight="1" thickBot="1" x14ac:dyDescent="0.25">
      <c r="C172" s="154" t="s">
        <v>285</v>
      </c>
      <c r="D172" s="158">
        <v>58</v>
      </c>
      <c r="E172" s="159">
        <f>E173+E178</f>
        <v>0</v>
      </c>
      <c r="F172" s="159">
        <f t="shared" ref="F172:G172" si="23">F173+F178</f>
        <v>0</v>
      </c>
      <c r="G172" s="235">
        <f t="shared" si="23"/>
        <v>0</v>
      </c>
    </row>
    <row r="173" spans="3:8" s="57" customFormat="1" ht="19.05" hidden="1" customHeight="1" x14ac:dyDescent="0.2">
      <c r="C173" s="102" t="s">
        <v>205</v>
      </c>
      <c r="D173" s="151" t="s">
        <v>209</v>
      </c>
      <c r="E173" s="80">
        <f>E174</f>
        <v>0</v>
      </c>
      <c r="F173" s="80">
        <f>F174</f>
        <v>0</v>
      </c>
      <c r="G173" s="153">
        <f>G174</f>
        <v>0</v>
      </c>
    </row>
    <row r="174" spans="3:8" s="57" customFormat="1" ht="19.05" hidden="1" customHeight="1" x14ac:dyDescent="0.2">
      <c r="C174" s="107" t="s">
        <v>208</v>
      </c>
      <c r="D174" s="64" t="s">
        <v>209</v>
      </c>
      <c r="E174" s="43">
        <f>E175+E176+E177</f>
        <v>0</v>
      </c>
      <c r="F174" s="43">
        <f>F175+F176+F177</f>
        <v>0</v>
      </c>
      <c r="G174" s="103">
        <f>G175+G176+G177</f>
        <v>0</v>
      </c>
    </row>
    <row r="175" spans="3:8" s="57" customFormat="1" ht="19.05" hidden="1" customHeight="1" x14ac:dyDescent="0.2">
      <c r="C175" s="104" t="s">
        <v>206</v>
      </c>
      <c r="D175" s="65" t="s">
        <v>163</v>
      </c>
      <c r="E175" s="31"/>
      <c r="F175" s="31"/>
      <c r="G175" s="105"/>
    </row>
    <row r="176" spans="3:8" s="57" customFormat="1" ht="19.05" hidden="1" customHeight="1" x14ac:dyDescent="0.2">
      <c r="C176" s="104" t="s">
        <v>207</v>
      </c>
      <c r="D176" s="66" t="s">
        <v>162</v>
      </c>
      <c r="E176" s="31"/>
      <c r="F176" s="31"/>
      <c r="G176" s="105"/>
    </row>
    <row r="177" spans="3:7" s="57" customFormat="1" ht="19.05" hidden="1" customHeight="1" x14ac:dyDescent="0.2">
      <c r="C177" s="106" t="s">
        <v>168</v>
      </c>
      <c r="D177" s="66" t="s">
        <v>164</v>
      </c>
      <c r="E177" s="31"/>
      <c r="F177" s="232"/>
      <c r="G177" s="105"/>
    </row>
    <row r="178" spans="3:7" s="57" customFormat="1" ht="17" hidden="1" customHeight="1" x14ac:dyDescent="0.2">
      <c r="C178" s="108" t="s">
        <v>244</v>
      </c>
      <c r="D178" s="23" t="s">
        <v>210</v>
      </c>
      <c r="E178" s="43">
        <f>E179+E180</f>
        <v>0</v>
      </c>
      <c r="F178" s="43">
        <f>F179+F180</f>
        <v>0</v>
      </c>
      <c r="G178" s="103">
        <f>G179+G180</f>
        <v>0</v>
      </c>
    </row>
    <row r="179" spans="3:7" s="57" customFormat="1" ht="19.05" hidden="1" customHeight="1" x14ac:dyDescent="0.2">
      <c r="C179" s="106" t="s">
        <v>206</v>
      </c>
      <c r="D179" s="65" t="s">
        <v>165</v>
      </c>
      <c r="E179" s="31"/>
      <c r="F179" s="31"/>
      <c r="G179" s="105"/>
    </row>
    <row r="180" spans="3:7" s="57" customFormat="1" ht="19.05" hidden="1" customHeight="1" thickBot="1" x14ac:dyDescent="0.25">
      <c r="C180" s="109" t="s">
        <v>211</v>
      </c>
      <c r="D180" s="61" t="s">
        <v>166</v>
      </c>
      <c r="E180" s="81"/>
      <c r="F180" s="81"/>
      <c r="G180" s="110"/>
    </row>
    <row r="181" spans="3:7" ht="34" customHeight="1" x14ac:dyDescent="0.3">
      <c r="C181" s="143" t="s">
        <v>286</v>
      </c>
      <c r="D181" s="28">
        <v>60</v>
      </c>
      <c r="E181" s="42">
        <f>E182+E183+E184+E187+E190</f>
        <v>700000</v>
      </c>
      <c r="F181" s="42">
        <f>F182+F183+F184+F187</f>
        <v>1467</v>
      </c>
      <c r="G181" s="144">
        <f>G182+G183+G184+G187</f>
        <v>1292.2940000000001</v>
      </c>
    </row>
    <row r="182" spans="3:7" ht="19.05" customHeight="1" x14ac:dyDescent="0.3">
      <c r="C182" s="145" t="s">
        <v>240</v>
      </c>
      <c r="D182" s="32" t="s">
        <v>250</v>
      </c>
      <c r="E182" s="31">
        <v>36442</v>
      </c>
      <c r="F182" s="53">
        <v>373.68900000000002</v>
      </c>
      <c r="G182" s="179">
        <v>335.238</v>
      </c>
    </row>
    <row r="183" spans="3:7" ht="19.05" customHeight="1" x14ac:dyDescent="0.3">
      <c r="C183" s="145" t="s">
        <v>239</v>
      </c>
      <c r="D183" s="32" t="s">
        <v>251</v>
      </c>
      <c r="E183" s="31">
        <v>214</v>
      </c>
      <c r="F183" s="53">
        <v>0</v>
      </c>
      <c r="G183" s="179">
        <v>0</v>
      </c>
    </row>
    <row r="184" spans="3:7" ht="27.95" customHeight="1" x14ac:dyDescent="0.3">
      <c r="C184" s="175" t="s">
        <v>242</v>
      </c>
      <c r="D184" s="176" t="s">
        <v>252</v>
      </c>
      <c r="E184" s="177">
        <f>E185+E186</f>
        <v>435224</v>
      </c>
      <c r="F184" s="177">
        <f t="shared" ref="F184" si="24">F185+F186</f>
        <v>659.55600000000004</v>
      </c>
      <c r="G184" s="178">
        <f t="shared" ref="G184" si="25">G185+G186</f>
        <v>659.55600000000004</v>
      </c>
    </row>
    <row r="185" spans="3:7" ht="19.05" customHeight="1" x14ac:dyDescent="0.3">
      <c r="C185" s="145" t="s">
        <v>240</v>
      </c>
      <c r="D185" s="32" t="s">
        <v>253</v>
      </c>
      <c r="E185" s="31">
        <v>430224</v>
      </c>
      <c r="F185" s="53">
        <v>659.55600000000004</v>
      </c>
      <c r="G185" s="179">
        <v>659.55600000000004</v>
      </c>
    </row>
    <row r="186" spans="3:7" ht="19.05" customHeight="1" x14ac:dyDescent="0.3">
      <c r="C186" s="145" t="s">
        <v>239</v>
      </c>
      <c r="D186" s="32" t="s">
        <v>254</v>
      </c>
      <c r="E186" s="31">
        <v>5000</v>
      </c>
      <c r="F186" s="53">
        <v>0</v>
      </c>
      <c r="G186" s="179">
        <v>0</v>
      </c>
    </row>
    <row r="187" spans="3:7" ht="29.95" customHeight="1" x14ac:dyDescent="0.3">
      <c r="C187" s="175" t="s">
        <v>242</v>
      </c>
      <c r="D187" s="176">
        <v>60.05</v>
      </c>
      <c r="E187" s="177">
        <f>E188+E189</f>
        <v>30500</v>
      </c>
      <c r="F187" s="177">
        <f t="shared" ref="F187:G187" si="26">F188+F189</f>
        <v>433.755</v>
      </c>
      <c r="G187" s="178">
        <f t="shared" si="26"/>
        <v>297.5</v>
      </c>
    </row>
    <row r="188" spans="3:7" ht="19.05" customHeight="1" x14ac:dyDescent="0.3">
      <c r="C188" s="145" t="s">
        <v>240</v>
      </c>
      <c r="D188" s="32" t="s">
        <v>271</v>
      </c>
      <c r="E188" s="31">
        <v>30000</v>
      </c>
      <c r="F188" s="53">
        <v>364.5</v>
      </c>
      <c r="G188" s="179">
        <v>250</v>
      </c>
    </row>
    <row r="189" spans="3:7" ht="19.05" customHeight="1" x14ac:dyDescent="0.3">
      <c r="C189" s="145" t="s">
        <v>239</v>
      </c>
      <c r="D189" s="32" t="s">
        <v>272</v>
      </c>
      <c r="E189" s="31">
        <v>500</v>
      </c>
      <c r="F189" s="53">
        <v>69.254999999999995</v>
      </c>
      <c r="G189" s="179">
        <v>47.5</v>
      </c>
    </row>
    <row r="190" spans="3:7" ht="33.450000000000003" customHeight="1" x14ac:dyDescent="0.3">
      <c r="C190" s="175" t="s">
        <v>242</v>
      </c>
      <c r="D190" s="176">
        <v>60.08</v>
      </c>
      <c r="E190" s="177">
        <f>E191+E192</f>
        <v>197620</v>
      </c>
      <c r="F190" s="177">
        <f t="shared" ref="F190:G190" si="27">F191+F192</f>
        <v>0</v>
      </c>
      <c r="G190" s="178">
        <f t="shared" si="27"/>
        <v>0</v>
      </c>
    </row>
    <row r="191" spans="3:7" ht="19.05" customHeight="1" x14ac:dyDescent="0.3">
      <c r="C191" s="145" t="s">
        <v>240</v>
      </c>
      <c r="D191" s="32" t="s">
        <v>273</v>
      </c>
      <c r="E191" s="31">
        <v>195520</v>
      </c>
      <c r="F191" s="53">
        <v>0</v>
      </c>
      <c r="G191" s="179">
        <v>0</v>
      </c>
    </row>
    <row r="192" spans="3:7" ht="19.05" customHeight="1" x14ac:dyDescent="0.3">
      <c r="C192" s="145" t="s">
        <v>239</v>
      </c>
      <c r="D192" s="32" t="s">
        <v>274</v>
      </c>
      <c r="E192" s="31">
        <v>2100</v>
      </c>
      <c r="F192" s="53">
        <v>0</v>
      </c>
      <c r="G192" s="179">
        <v>0</v>
      </c>
    </row>
    <row r="193" spans="3:7" ht="29.95" customHeight="1" x14ac:dyDescent="0.3">
      <c r="C193" s="143" t="s">
        <v>281</v>
      </c>
      <c r="D193" s="28">
        <v>61</v>
      </c>
      <c r="E193" s="42">
        <f>E194+E197</f>
        <v>16569</v>
      </c>
      <c r="F193" s="42">
        <f t="shared" ref="F193:G193" si="28">F194+F197</f>
        <v>0</v>
      </c>
      <c r="G193" s="144">
        <f t="shared" si="28"/>
        <v>0</v>
      </c>
    </row>
    <row r="194" spans="3:7" ht="31.1" customHeight="1" x14ac:dyDescent="0.3">
      <c r="C194" s="218" t="s">
        <v>242</v>
      </c>
      <c r="D194" s="63" t="s">
        <v>230</v>
      </c>
      <c r="E194" s="80">
        <f>E195+E196</f>
        <v>16569</v>
      </c>
      <c r="F194" s="80">
        <f t="shared" ref="F194:G194" si="29">F195+F196</f>
        <v>0</v>
      </c>
      <c r="G194" s="153">
        <f t="shared" si="29"/>
        <v>0</v>
      </c>
    </row>
    <row r="195" spans="3:7" ht="19.05" customHeight="1" x14ac:dyDescent="0.3">
      <c r="C195" s="141" t="s">
        <v>240</v>
      </c>
      <c r="D195" s="32" t="s">
        <v>231</v>
      </c>
      <c r="E195" s="31">
        <v>16171</v>
      </c>
      <c r="F195" s="53">
        <v>0</v>
      </c>
      <c r="G195" s="179">
        <v>0</v>
      </c>
    </row>
    <row r="196" spans="3:7" ht="19.05" customHeight="1" x14ac:dyDescent="0.3">
      <c r="C196" s="141" t="s">
        <v>239</v>
      </c>
      <c r="D196" s="32" t="s">
        <v>232</v>
      </c>
      <c r="E196" s="31">
        <v>398</v>
      </c>
      <c r="F196" s="53">
        <v>0</v>
      </c>
      <c r="G196" s="179">
        <v>0</v>
      </c>
    </row>
    <row r="197" spans="3:7" ht="17.850000000000001" hidden="1" customHeight="1" x14ac:dyDescent="0.3">
      <c r="C197" s="145" t="s">
        <v>241</v>
      </c>
      <c r="D197" s="69" t="s">
        <v>235</v>
      </c>
      <c r="E197" s="43">
        <f>E198+E199</f>
        <v>0</v>
      </c>
      <c r="F197" s="43">
        <f>F198+F199</f>
        <v>0</v>
      </c>
      <c r="G197" s="103">
        <f t="shared" ref="G197" si="30">G198+G199</f>
        <v>0</v>
      </c>
    </row>
    <row r="198" spans="3:7" ht="19.05" hidden="1" customHeight="1" x14ac:dyDescent="0.3">
      <c r="C198" s="141" t="s">
        <v>240</v>
      </c>
      <c r="D198" s="32" t="s">
        <v>236</v>
      </c>
      <c r="E198" s="31">
        <v>0</v>
      </c>
      <c r="F198" s="53">
        <v>0</v>
      </c>
      <c r="G198" s="179">
        <v>0</v>
      </c>
    </row>
    <row r="199" spans="3:7" ht="19.05" hidden="1" customHeight="1" thickBot="1" x14ac:dyDescent="0.35">
      <c r="C199" s="219" t="s">
        <v>239</v>
      </c>
      <c r="D199" s="202" t="s">
        <v>237</v>
      </c>
      <c r="E199" s="203">
        <v>0</v>
      </c>
      <c r="F199" s="204">
        <v>0</v>
      </c>
      <c r="G199" s="205">
        <v>0</v>
      </c>
    </row>
    <row r="200" spans="3:7" ht="16" customHeight="1" x14ac:dyDescent="0.3">
      <c r="C200" s="197"/>
      <c r="D200" s="198"/>
      <c r="E200" s="199"/>
      <c r="F200" s="199"/>
      <c r="G200" s="200"/>
    </row>
    <row r="201" spans="3:7" ht="20.75" customHeight="1" thickBot="1" x14ac:dyDescent="0.35">
      <c r="C201" s="71" t="s">
        <v>223</v>
      </c>
      <c r="G201" t="s">
        <v>220</v>
      </c>
    </row>
    <row r="202" spans="3:7" s="57" customFormat="1" ht="43.2" customHeight="1" thickBot="1" x14ac:dyDescent="0.25">
      <c r="C202" s="214" t="s">
        <v>199</v>
      </c>
      <c r="D202" s="67" t="s">
        <v>212</v>
      </c>
      <c r="E202" s="4" t="str">
        <f>E8</f>
        <v>BUGET
2024</v>
      </c>
      <c r="F202" s="4" t="str">
        <f>F8</f>
        <v>DESCHIDERI
01.01. - 31.01.2024</v>
      </c>
      <c r="G202" s="84" t="str">
        <f>G8</f>
        <v>PLĂȚI
 01.01. - 31.01.2024</v>
      </c>
    </row>
    <row r="203" spans="3:7" ht="15.55" customHeight="1" thickTop="1" thickBot="1" x14ac:dyDescent="0.35">
      <c r="C203" s="90" t="s">
        <v>183</v>
      </c>
      <c r="D203" s="36" t="s">
        <v>184</v>
      </c>
      <c r="E203" s="37">
        <v>1</v>
      </c>
      <c r="F203" s="47">
        <v>2</v>
      </c>
      <c r="G203" s="85">
        <v>3</v>
      </c>
    </row>
    <row r="204" spans="3:7" s="57" customFormat="1" ht="21.35" customHeight="1" thickBot="1" x14ac:dyDescent="0.25">
      <c r="C204" s="215" t="s">
        <v>276</v>
      </c>
      <c r="D204" s="68" t="s">
        <v>221</v>
      </c>
      <c r="E204" s="75">
        <f>E205</f>
        <v>3163</v>
      </c>
      <c r="F204" s="75">
        <f t="shared" ref="F204:G204" si="31">F205</f>
        <v>0</v>
      </c>
      <c r="G204" s="86">
        <f t="shared" si="31"/>
        <v>0</v>
      </c>
    </row>
    <row r="205" spans="3:7" s="201" customFormat="1" ht="21.9" customHeight="1" thickBot="1" x14ac:dyDescent="0.25">
      <c r="C205" s="216" t="s">
        <v>275</v>
      </c>
      <c r="D205" s="62">
        <v>55</v>
      </c>
      <c r="E205" s="77">
        <f>E206</f>
        <v>3163</v>
      </c>
      <c r="F205" s="77">
        <f>F206</f>
        <v>0</v>
      </c>
      <c r="G205" s="99">
        <f>G206</f>
        <v>0</v>
      </c>
    </row>
    <row r="206" spans="3:7" s="57" customFormat="1" ht="20.75" customHeight="1" thickBot="1" x14ac:dyDescent="0.25">
      <c r="C206" s="217" t="s">
        <v>277</v>
      </c>
      <c r="D206" s="82" t="s">
        <v>222</v>
      </c>
      <c r="E206" s="83">
        <v>3163</v>
      </c>
      <c r="F206" s="83">
        <v>0</v>
      </c>
      <c r="G206" s="147">
        <v>0</v>
      </c>
    </row>
  </sheetData>
  <mergeCells count="2">
    <mergeCell ref="C5:G5"/>
    <mergeCell ref="C6:G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</vt:lpstr>
      <vt:lpstr>IAN!Print_Titles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2024-02-13T13:12:33Z</cp:lastPrinted>
  <dcterms:created xsi:type="dcterms:W3CDTF">2015-03-17T08:03:31Z</dcterms:created>
  <dcterms:modified xsi:type="dcterms:W3CDTF">2024-02-13T13:12:59Z</dcterms:modified>
</cp:coreProperties>
</file>